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6" i="1"/>
  <c r="X6"/>
  <c r="Y6"/>
  <c r="Z6"/>
  <c r="AM6"/>
  <c r="AN6"/>
  <c r="AO6"/>
  <c r="BA6"/>
  <c r="BB6"/>
  <c r="BC6"/>
  <c r="BO6"/>
  <c r="BP6"/>
  <c r="BQ6"/>
  <c r="CC6"/>
  <c r="CD6"/>
  <c r="CE6"/>
  <c r="CO6"/>
  <c r="CP6"/>
  <c r="CQ6"/>
  <c r="CZ6"/>
  <c r="DA6"/>
  <c r="DB6"/>
  <c r="DC6" s="1"/>
  <c r="DK6"/>
  <c r="DL6"/>
  <c r="DM6"/>
  <c r="J9"/>
  <c r="X9"/>
  <c r="Y9"/>
  <c r="Z9"/>
  <c r="AM9"/>
  <c r="AN9"/>
  <c r="AO9"/>
  <c r="BA9"/>
  <c r="BB9"/>
  <c r="BC9"/>
  <c r="BO9"/>
  <c r="BP9"/>
  <c r="BQ9"/>
  <c r="CC9"/>
  <c r="CD9"/>
  <c r="CE9"/>
  <c r="CO9"/>
  <c r="CP9"/>
  <c r="CQ9"/>
  <c r="CZ9"/>
  <c r="DA9"/>
  <c r="DB9"/>
  <c r="DK9"/>
  <c r="DL9"/>
  <c r="DM9"/>
  <c r="J8"/>
  <c r="X8"/>
  <c r="Y8"/>
  <c r="Z8"/>
  <c r="AM8"/>
  <c r="AN8"/>
  <c r="AO8"/>
  <c r="BA8"/>
  <c r="BB8"/>
  <c r="BC8"/>
  <c r="BO8"/>
  <c r="BP8"/>
  <c r="BQ8"/>
  <c r="CC8"/>
  <c r="CD8"/>
  <c r="CE8"/>
  <c r="CO8"/>
  <c r="CP8"/>
  <c r="CQ8"/>
  <c r="CZ8"/>
  <c r="DA8"/>
  <c r="DB8"/>
  <c r="DK8"/>
  <c r="DL8"/>
  <c r="DM8"/>
  <c r="J5"/>
  <c r="X5"/>
  <c r="Y5"/>
  <c r="Z5"/>
  <c r="AM5"/>
  <c r="AN5"/>
  <c r="AO5"/>
  <c r="BA5"/>
  <c r="BB5"/>
  <c r="BC5"/>
  <c r="BO5"/>
  <c r="BP5"/>
  <c r="BQ5"/>
  <c r="CC5"/>
  <c r="CD5"/>
  <c r="CE5"/>
  <c r="CO5"/>
  <c r="CP5"/>
  <c r="CQ5"/>
  <c r="CZ5"/>
  <c r="DA5"/>
  <c r="DB5"/>
  <c r="DK5"/>
  <c r="DL5"/>
  <c r="DM5"/>
  <c r="J3"/>
  <c r="X3"/>
  <c r="Y3"/>
  <c r="Z3"/>
  <c r="AM3"/>
  <c r="AN3"/>
  <c r="AO3"/>
  <c r="BA3"/>
  <c r="BB3"/>
  <c r="BC3"/>
  <c r="BO3"/>
  <c r="BP3"/>
  <c r="BQ3"/>
  <c r="CC3"/>
  <c r="CD3"/>
  <c r="CE3"/>
  <c r="CO3"/>
  <c r="CP3"/>
  <c r="CQ3"/>
  <c r="CZ3"/>
  <c r="DA3"/>
  <c r="DB3"/>
  <c r="DK3"/>
  <c r="DL3"/>
  <c r="DM3"/>
  <c r="J10"/>
  <c r="X10"/>
  <c r="Y10"/>
  <c r="Z10"/>
  <c r="AM10"/>
  <c r="AN10"/>
  <c r="AO10"/>
  <c r="BA10"/>
  <c r="BB10"/>
  <c r="BC10"/>
  <c r="BO10"/>
  <c r="BP10"/>
  <c r="BQ10"/>
  <c r="CC10"/>
  <c r="CD10"/>
  <c r="CE10"/>
  <c r="CO10"/>
  <c r="CP10"/>
  <c r="CQ10"/>
  <c r="CZ10"/>
  <c r="DA10"/>
  <c r="DB10"/>
  <c r="DK10"/>
  <c r="DL10"/>
  <c r="DM10"/>
  <c r="J11"/>
  <c r="X11"/>
  <c r="Y11"/>
  <c r="Z11"/>
  <c r="AM11"/>
  <c r="AN11"/>
  <c r="AO11"/>
  <c r="BA11"/>
  <c r="BB11"/>
  <c r="BC11"/>
  <c r="BO11"/>
  <c r="BP11"/>
  <c r="BQ11"/>
  <c r="CC11"/>
  <c r="CD11"/>
  <c r="CE11"/>
  <c r="CO11"/>
  <c r="CP11"/>
  <c r="CQ11"/>
  <c r="CZ11"/>
  <c r="DA11"/>
  <c r="DB11"/>
  <c r="DK11"/>
  <c r="DL11"/>
  <c r="DM11"/>
  <c r="BA4"/>
  <c r="BB4"/>
  <c r="BC4"/>
  <c r="BO4"/>
  <c r="BP4"/>
  <c r="BQ4"/>
  <c r="CC4"/>
  <c r="CD4"/>
  <c r="CE4"/>
  <c r="BA7"/>
  <c r="BB7"/>
  <c r="BC7"/>
  <c r="BO7"/>
  <c r="BP7"/>
  <c r="BQ7"/>
  <c r="CC7"/>
  <c r="CD7"/>
  <c r="CE7"/>
  <c r="AM7"/>
  <c r="X7"/>
  <c r="AM4"/>
  <c r="X4"/>
  <c r="AN7"/>
  <c r="AN4"/>
  <c r="Y7"/>
  <c r="CQ7"/>
  <c r="CQ4"/>
  <c r="AO7"/>
  <c r="AO4"/>
  <c r="Z7"/>
  <c r="Z4"/>
  <c r="Y4"/>
  <c r="DM7"/>
  <c r="DL7"/>
  <c r="DK7"/>
  <c r="DB7"/>
  <c r="DA7"/>
  <c r="CZ7"/>
  <c r="CP7"/>
  <c r="CO7"/>
  <c r="J7"/>
  <c r="DK4"/>
  <c r="DL4"/>
  <c r="DM4"/>
  <c r="CZ4"/>
  <c r="DA4"/>
  <c r="DB4"/>
  <c r="CO4"/>
  <c r="CP4"/>
  <c r="J4"/>
  <c r="I7"/>
  <c r="CF9" l="1"/>
  <c r="DN4"/>
  <c r="CF7"/>
  <c r="BR3"/>
  <c r="DN6"/>
  <c r="CR6"/>
  <c r="BR7"/>
  <c r="BR9"/>
  <c r="CF6"/>
  <c r="CR4"/>
  <c r="DC4"/>
  <c r="I4"/>
  <c r="CR7"/>
  <c r="DC7"/>
  <c r="DN7"/>
  <c r="CR3"/>
  <c r="DN5"/>
  <c r="CR5"/>
  <c r="BR5"/>
  <c r="DC8"/>
  <c r="CF8"/>
  <c r="DN9"/>
  <c r="CR9"/>
  <c r="DC5"/>
  <c r="CF5"/>
  <c r="DN8"/>
  <c r="CR8"/>
  <c r="BR8"/>
  <c r="DC9"/>
  <c r="CF4"/>
  <c r="DC11"/>
  <c r="CF11"/>
  <c r="DN10"/>
  <c r="CR10"/>
  <c r="BR10"/>
  <c r="DC3"/>
  <c r="CF3"/>
  <c r="BR6"/>
  <c r="DN11"/>
  <c r="CR11"/>
  <c r="BR11"/>
  <c r="DC10"/>
  <c r="CF10"/>
  <c r="DN3"/>
  <c r="CG3"/>
  <c r="AA7"/>
  <c r="CG7"/>
  <c r="BD4"/>
  <c r="AP11"/>
  <c r="AP10"/>
  <c r="AP5"/>
  <c r="AP8"/>
  <c r="AP9"/>
  <c r="AP6"/>
  <c r="BR4"/>
  <c r="I11"/>
  <c r="I10"/>
  <c r="CG5"/>
  <c r="I5"/>
  <c r="CG8"/>
  <c r="I8"/>
  <c r="CG9"/>
  <c r="CG6"/>
  <c r="I6"/>
  <c r="BD11"/>
  <c r="H11"/>
  <c r="AA11"/>
  <c r="BD10"/>
  <c r="H10"/>
  <c r="AA10"/>
  <c r="BD3"/>
  <c r="AP3"/>
  <c r="I3"/>
  <c r="H3"/>
  <c r="AA3"/>
  <c r="BD5"/>
  <c r="H5"/>
  <c r="AA5"/>
  <c r="BD8"/>
  <c r="H8"/>
  <c r="AA8"/>
  <c r="I9"/>
  <c r="BD9"/>
  <c r="H9"/>
  <c r="AA9"/>
  <c r="BD6"/>
  <c r="H6"/>
  <c r="AA6"/>
  <c r="BD7"/>
  <c r="BE11" s="1"/>
  <c r="H7"/>
  <c r="G7" s="1"/>
  <c r="BS10"/>
  <c r="BS5"/>
  <c r="BS9"/>
  <c r="BS6"/>
  <c r="BS4"/>
  <c r="BS11"/>
  <c r="BS3"/>
  <c r="BS8"/>
  <c r="BS7"/>
  <c r="BE10"/>
  <c r="BE5"/>
  <c r="BE9"/>
  <c r="BE6"/>
  <c r="BE4"/>
  <c r="BE8"/>
  <c r="BE7"/>
  <c r="H4"/>
  <c r="G4" s="1"/>
  <c r="G11"/>
  <c r="G10"/>
  <c r="G3"/>
  <c r="G5"/>
  <c r="G8"/>
  <c r="G9"/>
  <c r="G6"/>
  <c r="AP7"/>
  <c r="AP4"/>
  <c r="AA4"/>
  <c r="BE3" l="1"/>
  <c r="CG11"/>
  <c r="CG4"/>
  <c r="CG10"/>
  <c r="AQ10"/>
  <c r="AQ5"/>
  <c r="AQ9"/>
  <c r="AQ6"/>
  <c r="AQ4"/>
  <c r="AQ11"/>
  <c r="AQ3"/>
  <c r="AQ8"/>
  <c r="AQ7"/>
  <c r="AB10"/>
  <c r="AB5"/>
  <c r="AB9"/>
  <c r="AB6"/>
  <c r="AB11"/>
  <c r="F11" s="1"/>
  <c r="AB3"/>
  <c r="F3" s="1"/>
  <c r="AB8"/>
  <c r="F8" s="1"/>
  <c r="AB4"/>
  <c r="F4" s="1"/>
  <c r="AB7"/>
  <c r="F7" l="1"/>
  <c r="F9"/>
  <c r="F10"/>
  <c r="F6"/>
  <c r="F5"/>
</calcChain>
</file>

<file path=xl/sharedStrings.xml><?xml version="1.0" encoding="utf-8"?>
<sst xmlns="http://schemas.openxmlformats.org/spreadsheetml/2006/main" count="148" uniqueCount="51">
  <si>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</si>
  <si>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</si>
  <si>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</si>
  <si>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</si>
  <si>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</si>
  <si>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</si>
  <si>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</si>
  <si>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</si>
  <si>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</si>
  <si>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</si>
  <si>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</si>
  <si>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</si>
  <si>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</si>
  <si>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</si>
  <si>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</si>
  <si>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</si>
  <si>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</si>
  <si>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</si>
  <si>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</si>
  <si>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</si>
  <si>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</si>
  <si>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</si>
  <si>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</si>
  <si>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</si>
  <si>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</si>
  <si>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</si>
  <si>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</si>
  <si>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</si>
  <si>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</si>
  <si>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</si>
  <si>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</si>
  <si>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</si>
  <si>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</si>
  <si>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</si>
  <si>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</si>
  <si>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</si>
  <si>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</si>
  <si>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</si>
  <si>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</si>
  <si>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</si>
  <si>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Iron</t>
  </si>
  <si>
    <t>Optic</t>
  </si>
  <si>
    <t>Rich N</t>
  </si>
  <si>
    <t>Gary R</t>
  </si>
  <si>
    <t>John H</t>
  </si>
  <si>
    <t>Brian K</t>
  </si>
  <si>
    <t>Fred P</t>
  </si>
  <si>
    <t>Jorge P</t>
  </si>
  <si>
    <t>Ron M</t>
  </si>
  <si>
    <t>Ken T</t>
  </si>
  <si>
    <t>Michael C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</si>
</sst>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"/>
  <sheetViews>
    <sheetView tabSelected="1" workbookViewId="0">
      <selection activeCell="A5" sqref="A5:XFD5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>
      <c r="A1" s="24" t="s">
        <v>35</v>
      </c>
      <c r="B1" s="31" t="s">
        <v>33</v>
      </c>
      <c r="C1" s="31" t="s">
        <v>0</v>
      </c>
      <c r="D1" s="24"/>
      <c r="E1" s="24"/>
      <c r="F1" s="36" t="s">
        <v>1</v>
      </c>
      <c r="G1" s="38"/>
      <c r="H1" s="38"/>
      <c r="I1" s="38"/>
      <c r="J1" s="37"/>
      <c r="K1" s="36" t="s">
        <v>2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7"/>
      <c r="AB1" s="24"/>
      <c r="AC1" s="36" t="s">
        <v>3</v>
      </c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7"/>
      <c r="AR1" s="36" t="s">
        <v>4</v>
      </c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7"/>
      <c r="BF1" s="36" t="s">
        <v>5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7"/>
      <c r="BS1" s="24"/>
      <c r="BT1" s="39" t="s">
        <v>6</v>
      </c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1"/>
      <c r="CH1" s="36" t="s">
        <v>7</v>
      </c>
      <c r="CI1" s="37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4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7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5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5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5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5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5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5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5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5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32">
        <v>1</v>
      </c>
      <c r="B3" s="33">
        <v>1</v>
      </c>
      <c r="C3" s="42" t="s">
        <v>49</v>
      </c>
      <c r="D3" s="9" t="s">
        <v>40</v>
      </c>
      <c r="E3" s="25"/>
      <c r="F3" s="29">
        <f xml:space="preserve"> AB3+AQ3+BE3+BS3</f>
        <v>365.86369974012376</v>
      </c>
      <c r="G3" s="30">
        <f>H3+I3+J3</f>
        <v>161.16000000000003</v>
      </c>
      <c r="H3" s="21">
        <f>X3+AM3+BA3+BO3+CC3+CO3+CZ3+DK3</f>
        <v>161.16000000000003</v>
      </c>
      <c r="I3" s="7">
        <f>Z3+AO3+BC3+BQ3+CE3+CQ3+DB3+DM3</f>
        <v>0</v>
      </c>
      <c r="J3" s="23">
        <f>R3+AG3+AU3+BI3+BW3+CJ3+CU3+DF3</f>
        <v>0</v>
      </c>
      <c r="K3" s="12">
        <v>28.93</v>
      </c>
      <c r="L3" s="2"/>
      <c r="M3" s="2"/>
      <c r="N3" s="2"/>
      <c r="O3" s="2"/>
      <c r="P3" s="2"/>
      <c r="Q3" s="2"/>
      <c r="R3" s="3">
        <v>0</v>
      </c>
      <c r="S3" s="3"/>
      <c r="T3" s="3"/>
      <c r="U3" s="3"/>
      <c r="V3" s="3"/>
      <c r="W3" s="13"/>
      <c r="X3" s="6">
        <f>IF(K3="DQ",0,K3+L3+M3+N3+O3+P3+Q3)</f>
        <v>28.93</v>
      </c>
      <c r="Y3" s="10">
        <f>R3</f>
        <v>0</v>
      </c>
      <c r="Z3" s="3">
        <f>(S3*5)+(T3*10)+(U3*10)+(V3*15)+(W3*20)</f>
        <v>0</v>
      </c>
      <c r="AA3" s="11">
        <f>IF(K3="DQ",0,X3+Y3+Z3)</f>
        <v>28.93</v>
      </c>
      <c r="AB3" s="28">
        <f>(MIN(AA$3:AA$11)/AA3)*100</f>
        <v>100</v>
      </c>
      <c r="AC3" s="12">
        <v>46.78</v>
      </c>
      <c r="AD3" s="2"/>
      <c r="AE3" s="2"/>
      <c r="AF3" s="2"/>
      <c r="AG3" s="3">
        <v>0</v>
      </c>
      <c r="AH3" s="3"/>
      <c r="AI3" s="3"/>
      <c r="AJ3" s="3"/>
      <c r="AK3" s="3"/>
      <c r="AL3" s="3"/>
      <c r="AM3" s="6">
        <f>IF(AC3="DQ",0,AC3+AD3+AE3+AF3)</f>
        <v>46.78</v>
      </c>
      <c r="AN3" s="10">
        <f>AG3</f>
        <v>0</v>
      </c>
      <c r="AO3" s="3">
        <f>(AH3*5)+(AI3*10)+(AJ3*10)+(AK3*15)+(AL3*20)</f>
        <v>0</v>
      </c>
      <c r="AP3" s="11">
        <f>IF(AC3="DQ",0,AM3+AN3+AO3)</f>
        <v>46.78</v>
      </c>
      <c r="AQ3" s="28">
        <f>(MIN(AP$3:AP$11)/AP3)*100</f>
        <v>70.457460453185121</v>
      </c>
      <c r="AR3" s="12">
        <v>27.11</v>
      </c>
      <c r="AS3" s="2"/>
      <c r="AT3" s="2"/>
      <c r="AU3" s="3">
        <v>0</v>
      </c>
      <c r="AV3" s="3"/>
      <c r="AW3" s="3"/>
      <c r="AX3" s="3"/>
      <c r="AY3" s="3"/>
      <c r="AZ3" s="3"/>
      <c r="BA3" s="6">
        <f>AR3+AS3+AT3</f>
        <v>27.11</v>
      </c>
      <c r="BB3" s="10">
        <f>AU3</f>
        <v>0</v>
      </c>
      <c r="BC3" s="3">
        <f>(AV3*5)+(AW3*10)+(AX3*10)+(AY3*15)+(AZ3*20)</f>
        <v>0</v>
      </c>
      <c r="BD3" s="11">
        <f>BA3+BB3+BC3</f>
        <v>27.11</v>
      </c>
      <c r="BE3" s="28">
        <f>(MIN(BD$3:BD$11)/BD3)*100</f>
        <v>100</v>
      </c>
      <c r="BF3" s="12">
        <v>58.34</v>
      </c>
      <c r="BG3" s="2"/>
      <c r="BH3" s="2"/>
      <c r="BI3" s="3">
        <v>0</v>
      </c>
      <c r="BJ3" s="3"/>
      <c r="BK3" s="3"/>
      <c r="BL3" s="3"/>
      <c r="BM3" s="3"/>
      <c r="BN3" s="3"/>
      <c r="BO3" s="6">
        <f>BF3+BG3+BH3</f>
        <v>58.34</v>
      </c>
      <c r="BP3" s="10">
        <f>BI3</f>
        <v>0</v>
      </c>
      <c r="BQ3" s="3">
        <f>(BJ3*5)+(BK3*10)+(BL3*10)+(BM3*15)+(BN3*20)</f>
        <v>0</v>
      </c>
      <c r="BR3" s="11">
        <f>IF(BF3="DQ",0,BO3+BP3+BQ3)</f>
        <v>58.34</v>
      </c>
      <c r="BS3" s="28">
        <f>(MIN(BR$3:BR$11)/BR3)*100</f>
        <v>95.406239286938614</v>
      </c>
      <c r="BT3" s="12"/>
      <c r="BU3" s="2"/>
      <c r="BV3" s="2"/>
      <c r="BW3" s="3"/>
      <c r="BX3" s="3"/>
      <c r="BY3" s="3"/>
      <c r="BZ3" s="3"/>
      <c r="CA3" s="3"/>
      <c r="CB3" s="3"/>
      <c r="CC3" s="6">
        <f>IF(BT3="DQ",0,BT3+BU3+BV3)</f>
        <v>0</v>
      </c>
      <c r="CD3" s="10">
        <f>BW3</f>
        <v>0</v>
      </c>
      <c r="CE3" s="3">
        <f>(BX3*5)+(BY3*10)+(BZ3*10)+(CA3*15)+(CB3*20)</f>
        <v>0</v>
      </c>
      <c r="CF3" s="11">
        <f>IF(BT3="DQ",0,CC3+CD3+CE3)</f>
        <v>0</v>
      </c>
      <c r="CG3" s="28" t="e">
        <f>(MIN(CF$3:CF$11)/CF3)*100</f>
        <v>#DIV/0!</v>
      </c>
      <c r="CH3" s="12"/>
      <c r="CI3" s="2"/>
      <c r="CJ3" s="3"/>
      <c r="CK3" s="3"/>
      <c r="CL3" s="3"/>
      <c r="CM3" s="3"/>
      <c r="CN3" s="3"/>
      <c r="CO3" s="6">
        <f>CH3+CI3</f>
        <v>0</v>
      </c>
      <c r="CP3" s="10">
        <f>CJ3/2</f>
        <v>0</v>
      </c>
      <c r="CQ3" s="3">
        <f>(CJ3*5)+(CK3*10)+(CL3*10)+(CM3*15)+(CN3*20)</f>
        <v>0</v>
      </c>
      <c r="CR3" s="11">
        <f>CO3+CP3+CQ3</f>
        <v>0</v>
      </c>
      <c r="CS3" s="12"/>
      <c r="CT3" s="2"/>
      <c r="CU3" s="3"/>
      <c r="CV3" s="3"/>
      <c r="CW3" s="3"/>
      <c r="CX3" s="3"/>
      <c r="CY3" s="3"/>
      <c r="CZ3" s="6">
        <f>CS3+CT3</f>
        <v>0</v>
      </c>
      <c r="DA3" s="10">
        <f>CU3/2</f>
        <v>0</v>
      </c>
      <c r="DB3" s="3">
        <f>(CV3*3)+(CW3*5)+(CX3*5)+(CY3*20)</f>
        <v>0</v>
      </c>
      <c r="DC3" s="11">
        <f>CZ3+DA3+DB3</f>
        <v>0</v>
      </c>
      <c r="DD3" s="12"/>
      <c r="DE3" s="2"/>
      <c r="DF3" s="3"/>
      <c r="DG3" s="3"/>
      <c r="DH3" s="3"/>
      <c r="DI3" s="3"/>
      <c r="DJ3" s="3"/>
      <c r="DK3" s="6">
        <f>DD3+DE3</f>
        <v>0</v>
      </c>
      <c r="DL3" s="10">
        <f>DF3/2</f>
        <v>0</v>
      </c>
      <c r="DM3" s="3">
        <f>(DG3*3)+(DH3*5)+(DI3*5)+(DJ3*20)</f>
        <v>0</v>
      </c>
      <c r="DN3" s="11">
        <f>DK3+DL3+DM3</f>
        <v>0</v>
      </c>
    </row>
    <row r="4" spans="1:118" ht="15">
      <c r="A4" s="32">
        <v>2</v>
      </c>
      <c r="B4" s="33">
        <v>2</v>
      </c>
      <c r="C4" s="8" t="s">
        <v>43</v>
      </c>
      <c r="D4" s="9" t="s">
        <v>40</v>
      </c>
      <c r="E4" s="9"/>
      <c r="F4" s="29">
        <f xml:space="preserve"> AB4+AQ4+BE4+BS4</f>
        <v>356.88967840173711</v>
      </c>
      <c r="G4" s="30">
        <f>H4+I4+J4</f>
        <v>159.74</v>
      </c>
      <c r="H4" s="21">
        <f>X4+AM4+BA4+BO4+CC4+CO4+CZ4+DK4</f>
        <v>150.74</v>
      </c>
      <c r="I4" s="7">
        <f>Z4+AO4+BC4+BQ4+CE4+CQ4+DB4+DM4</f>
        <v>0</v>
      </c>
      <c r="J4" s="23">
        <f>R4+AG4+AU4+BI4+BW4+CJ4+CU4+DF4</f>
        <v>9</v>
      </c>
      <c r="K4" s="12">
        <v>36.380000000000003</v>
      </c>
      <c r="L4" s="2"/>
      <c r="M4" s="2"/>
      <c r="N4" s="2"/>
      <c r="O4" s="2"/>
      <c r="P4" s="2"/>
      <c r="Q4" s="2"/>
      <c r="R4" s="3">
        <v>0</v>
      </c>
      <c r="S4" s="3"/>
      <c r="T4" s="3"/>
      <c r="U4" s="3"/>
      <c r="V4" s="3"/>
      <c r="W4" s="13"/>
      <c r="X4" s="6">
        <f>IF(K4="DQ",0,K4+L4+M4+N4+O4+P4+Q4)</f>
        <v>36.380000000000003</v>
      </c>
      <c r="Y4" s="10">
        <f>R4</f>
        <v>0</v>
      </c>
      <c r="Z4" s="3">
        <f>(S4*5)+(T4*10)+(U4*10)+(V4*15)+(W4*20)</f>
        <v>0</v>
      </c>
      <c r="AA4" s="11">
        <f>IF(K4="DQ",0,X4+Y4+Z4)</f>
        <v>36.380000000000003</v>
      </c>
      <c r="AB4" s="28">
        <f>(MIN(AA$3:AA$11)/AA4)*100</f>
        <v>79.521715228147329</v>
      </c>
      <c r="AC4" s="26">
        <v>34.04</v>
      </c>
      <c r="AD4" s="2"/>
      <c r="AE4" s="2"/>
      <c r="AF4" s="2"/>
      <c r="AG4" s="3">
        <v>0</v>
      </c>
      <c r="AH4" s="3"/>
      <c r="AI4" s="3"/>
      <c r="AJ4" s="3"/>
      <c r="AK4" s="3"/>
      <c r="AL4" s="3"/>
      <c r="AM4" s="6">
        <f>IF(AC4="DQ",0,AC4+AD4+AE4+AF4)</f>
        <v>34.04</v>
      </c>
      <c r="AN4" s="10">
        <f>AG4</f>
        <v>0</v>
      </c>
      <c r="AO4" s="3">
        <f>(AH4*5)+(AI4*10)+(AJ4*10)+(AK4*15)+(AL4*20)</f>
        <v>0</v>
      </c>
      <c r="AP4" s="11">
        <f>IF(AC4="DQ",0,AM4+AN4+AO4)</f>
        <v>34.04</v>
      </c>
      <c r="AQ4" s="28">
        <f>(MIN(AP$3:AP$11)/AP4)*100</f>
        <v>96.827262044653352</v>
      </c>
      <c r="AR4" s="12">
        <v>30.66</v>
      </c>
      <c r="AS4" s="2"/>
      <c r="AT4" s="2"/>
      <c r="AU4" s="3">
        <v>3</v>
      </c>
      <c r="AV4" s="3"/>
      <c r="AW4" s="3"/>
      <c r="AX4" s="3"/>
      <c r="AY4" s="3"/>
      <c r="AZ4" s="3"/>
      <c r="BA4" s="6">
        <f>IF(AR4="DQ",0,AR4+AS4+AT4)</f>
        <v>30.66</v>
      </c>
      <c r="BB4" s="10">
        <f>AU4</f>
        <v>3</v>
      </c>
      <c r="BC4" s="3">
        <f>(AV4*5)+(AW4*10)+(AX4*10)+(AY4*15)+(AZ4*20)</f>
        <v>0</v>
      </c>
      <c r="BD4" s="11">
        <f>IF(AR4="DQ",0,BA4+BB4+BC4)</f>
        <v>33.659999999999997</v>
      </c>
      <c r="BE4" s="28">
        <f>(MIN(BD$3:BD$11)/BD4)*100</f>
        <v>80.540701128936433</v>
      </c>
      <c r="BF4" s="12">
        <v>49.66</v>
      </c>
      <c r="BG4" s="2"/>
      <c r="BH4" s="2"/>
      <c r="BI4" s="3">
        <v>6</v>
      </c>
      <c r="BJ4" s="3"/>
      <c r="BK4" s="3"/>
      <c r="BL4" s="3"/>
      <c r="BM4" s="3"/>
      <c r="BN4" s="3"/>
      <c r="BO4" s="6">
        <f>IF(BF4="DQ",0,BF4+BG4+BH4)</f>
        <v>49.66</v>
      </c>
      <c r="BP4" s="10">
        <f>BI4</f>
        <v>6</v>
      </c>
      <c r="BQ4" s="3">
        <f>(BJ4*5)+(BK4*10)+(BL4*10)+(BM4*15)+(BN4*20)</f>
        <v>0</v>
      </c>
      <c r="BR4" s="11">
        <f>IF(BF4="DQ",0,BO4+BP4+BQ4)</f>
        <v>55.66</v>
      </c>
      <c r="BS4" s="28">
        <f>(MIN(BR$3:BR$11)/BR4)*100</f>
        <v>100</v>
      </c>
      <c r="BT4" s="12"/>
      <c r="BU4" s="2"/>
      <c r="BV4" s="2"/>
      <c r="BW4" s="3"/>
      <c r="BX4" s="3"/>
      <c r="BY4" s="3"/>
      <c r="BZ4" s="3"/>
      <c r="CA4" s="3"/>
      <c r="CB4" s="3"/>
      <c r="CC4" s="6">
        <f>IF(BT4="DQ",0,BT4+BU4+BV4)</f>
        <v>0</v>
      </c>
      <c r="CD4" s="10">
        <f>BW4</f>
        <v>0</v>
      </c>
      <c r="CE4" s="3">
        <f>(BX4*5)+(BY4*10)+(BZ4*10)+(CA4*15)+(CB4*20)</f>
        <v>0</v>
      </c>
      <c r="CF4" s="11">
        <f>IF(BT4="DQ",0,CC4+CD4+CE4)</f>
        <v>0</v>
      </c>
      <c r="CG4" s="28" t="e">
        <f>(MIN(CF$3:CF$11)/CF4)*100</f>
        <v>#DIV/0!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(CJ4*5)+(CK4*10)+(CL4*10)+(CM4*15)+(CN4*20)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DF4/2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32">
        <v>4</v>
      </c>
      <c r="B5" s="33">
        <v>3</v>
      </c>
      <c r="C5" s="8" t="s">
        <v>48</v>
      </c>
      <c r="D5" s="9" t="s">
        <v>40</v>
      </c>
      <c r="E5" s="9"/>
      <c r="F5" s="29">
        <f xml:space="preserve"> AB5+AQ5+BE5+BS5</f>
        <v>309.20387889847149</v>
      </c>
      <c r="G5" s="30">
        <f>H5+I5+J5</f>
        <v>184.89</v>
      </c>
      <c r="H5" s="21">
        <f>X5+AM5+BA5+BO5+CC5+CO5+CZ5+DK5</f>
        <v>183.89</v>
      </c>
      <c r="I5" s="7">
        <f>Z5+AO5+BC5+BQ5+CE5+CQ5+DB5+DM5</f>
        <v>0</v>
      </c>
      <c r="J5" s="23">
        <f>R5+AG5+AU5+BI5+BW5+CJ5+CU5+DF5</f>
        <v>1</v>
      </c>
      <c r="K5" s="12">
        <v>39.68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>IF(K5="DQ",0,K5+L5+M5+N5+O5+P5+Q5)</f>
        <v>39.68</v>
      </c>
      <c r="Y5" s="10">
        <f>R5</f>
        <v>0</v>
      </c>
      <c r="Z5" s="3">
        <f>(S5*5)+(T5*10)+(U5*10)+(V5*15)+(W5*20)</f>
        <v>0</v>
      </c>
      <c r="AA5" s="11">
        <f>IF(K5="DQ",0,X5+Y5+Z5)</f>
        <v>39.68</v>
      </c>
      <c r="AB5" s="28">
        <f>(MIN(AA$3:AA$11)/AA5)*100</f>
        <v>72.908266129032256</v>
      </c>
      <c r="AC5" s="12">
        <v>48.46</v>
      </c>
      <c r="AD5" s="2"/>
      <c r="AE5" s="2"/>
      <c r="AF5" s="2"/>
      <c r="AG5" s="3">
        <v>0</v>
      </c>
      <c r="AH5" s="3"/>
      <c r="AI5" s="3"/>
      <c r="AJ5" s="3"/>
      <c r="AK5" s="3"/>
      <c r="AL5" s="3"/>
      <c r="AM5" s="6">
        <f>IF(AC5="DQ",0,AC5+AD5+AE5+AF5)</f>
        <v>48.46</v>
      </c>
      <c r="AN5" s="10">
        <f>AG5</f>
        <v>0</v>
      </c>
      <c r="AO5" s="3">
        <f>(AH5*5)+(AI5*10)+(AJ5*10)+(AK5*15)+(AL5*20)</f>
        <v>0</v>
      </c>
      <c r="AP5" s="11">
        <f>IF(AC5="DQ",0,AM5+AN5+AO5)</f>
        <v>48.46</v>
      </c>
      <c r="AQ5" s="28">
        <f>(MIN(AP$3:AP$11)/AP5)*100</f>
        <v>68.014857614527443</v>
      </c>
      <c r="AR5" s="12">
        <v>33.17</v>
      </c>
      <c r="AS5" s="2"/>
      <c r="AT5" s="2"/>
      <c r="AU5" s="3">
        <v>1</v>
      </c>
      <c r="AV5" s="3"/>
      <c r="AW5" s="3"/>
      <c r="AX5" s="3"/>
      <c r="AY5" s="3"/>
      <c r="AZ5" s="3"/>
      <c r="BA5" s="6">
        <f>AR5+AS5+AT5</f>
        <v>33.17</v>
      </c>
      <c r="BB5" s="10">
        <f>AU5</f>
        <v>1</v>
      </c>
      <c r="BC5" s="3">
        <f>(AV5*5)+(AW5*10)+(AX5*10)+(AY5*15)+(AZ5*20)</f>
        <v>0</v>
      </c>
      <c r="BD5" s="11">
        <f>BA5+BB5+BC5</f>
        <v>34.17</v>
      </c>
      <c r="BE5" s="28">
        <f>(MIN(BD$3:BD$11)/BD5)*100</f>
        <v>79.338601112086621</v>
      </c>
      <c r="BF5" s="12">
        <v>62.58</v>
      </c>
      <c r="BG5" s="2"/>
      <c r="BH5" s="2"/>
      <c r="BI5" s="3">
        <v>0</v>
      </c>
      <c r="BJ5" s="3"/>
      <c r="BK5" s="3"/>
      <c r="BL5" s="3"/>
      <c r="BM5" s="3"/>
      <c r="BN5" s="3"/>
      <c r="BO5" s="6">
        <f>BF5+BG5+BH5</f>
        <v>62.58</v>
      </c>
      <c r="BP5" s="10">
        <f>BI5</f>
        <v>0</v>
      </c>
      <c r="BQ5" s="3">
        <f>(BJ5*5)+(BK5*10)+(BL5*10)+(BM5*15)+(BN5*20)</f>
        <v>0</v>
      </c>
      <c r="BR5" s="11">
        <f>IF(BF5="DQ",0,BO5+BP5+BQ5)</f>
        <v>62.58</v>
      </c>
      <c r="BS5" s="28">
        <f>(MIN(BR$3:BR$11)/BR5)*100</f>
        <v>88.94215404282518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28" t="e">
        <f>(MIN(CF$3:CF$11)/CF5)*100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2">
        <v>5</v>
      </c>
      <c r="B6" s="33">
        <v>4</v>
      </c>
      <c r="C6" s="42" t="s">
        <v>45</v>
      </c>
      <c r="D6" s="9" t="s">
        <v>40</v>
      </c>
      <c r="E6" s="25"/>
      <c r="F6" s="29">
        <f xml:space="preserve"> AB6+AQ6+BE6+BS6</f>
        <v>308.01052720076291</v>
      </c>
      <c r="G6" s="30">
        <f>H6+I6+J6</f>
        <v>187.63</v>
      </c>
      <c r="H6" s="21">
        <f>X6+AM6+BA6+BO6+CC6+CO6+CZ6+DK6</f>
        <v>179.63</v>
      </c>
      <c r="I6" s="7">
        <f>Z6+AO6+BC6+BQ6+CE6+CQ6+DB6+DM6</f>
        <v>0</v>
      </c>
      <c r="J6" s="23">
        <f>R6+AG6+AU6+BI6+BW6+CJ6+CU6+DF6</f>
        <v>8</v>
      </c>
      <c r="K6" s="12">
        <v>50.78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>IF(K6="DQ",0,K6+L6+M6+N6+O6+P6+Q6)</f>
        <v>50.78</v>
      </c>
      <c r="Y6" s="10">
        <f>R6</f>
        <v>0</v>
      </c>
      <c r="Z6" s="3">
        <f>(S6*5)+(T6*10)+(U6*10)+(V6*15)+(W6*20)</f>
        <v>0</v>
      </c>
      <c r="AA6" s="11">
        <f>IF(K6="DQ",0,X6+Y6+Z6)</f>
        <v>50.78</v>
      </c>
      <c r="AB6" s="28">
        <f>(MIN(AA$3:AA$11)/AA6)*100</f>
        <v>56.971248523040565</v>
      </c>
      <c r="AC6" s="12">
        <v>47.15</v>
      </c>
      <c r="AD6" s="2"/>
      <c r="AE6" s="2"/>
      <c r="AF6" s="2"/>
      <c r="AG6" s="3">
        <v>0</v>
      </c>
      <c r="AH6" s="3"/>
      <c r="AI6" s="3"/>
      <c r="AJ6" s="3"/>
      <c r="AK6" s="3"/>
      <c r="AL6" s="3"/>
      <c r="AM6" s="6">
        <f>IF(AC6="DQ",0,AC6+AD6+AE6+AF6)</f>
        <v>47.15</v>
      </c>
      <c r="AN6" s="10">
        <f>AG6</f>
        <v>0</v>
      </c>
      <c r="AO6" s="3">
        <f>(AH6*5)+(AI6*10)+(AJ6*10)+(AK6*15)+(AL6*20)</f>
        <v>0</v>
      </c>
      <c r="AP6" s="11">
        <f>IF(AC6="DQ",0,AM6+AN6+AO6)</f>
        <v>47.15</v>
      </c>
      <c r="AQ6" s="28">
        <f>(MIN(AP$3:AP$11)/AP6)*100</f>
        <v>69.904559915164384</v>
      </c>
      <c r="AR6" s="12">
        <v>27.05</v>
      </c>
      <c r="AS6" s="2"/>
      <c r="AT6" s="2"/>
      <c r="AU6" s="3">
        <v>5</v>
      </c>
      <c r="AV6" s="3"/>
      <c r="AW6" s="3"/>
      <c r="AX6" s="3"/>
      <c r="AY6" s="3"/>
      <c r="AZ6" s="3"/>
      <c r="BA6" s="6">
        <f>AR6+AS6+AT6</f>
        <v>27.05</v>
      </c>
      <c r="BB6" s="10">
        <f>AU6</f>
        <v>5</v>
      </c>
      <c r="BC6" s="3">
        <f>(AV6*5)+(AW6*10)+(AX6*10)+(AY6*15)+(AZ6*20)</f>
        <v>0</v>
      </c>
      <c r="BD6" s="11">
        <f>BA6+BB6+BC6</f>
        <v>32.049999999999997</v>
      </c>
      <c r="BE6" s="28">
        <f>(MIN(BD$3:BD$11)/BD6)*100</f>
        <v>84.586583463338542</v>
      </c>
      <c r="BF6" s="12">
        <v>54.65</v>
      </c>
      <c r="BG6" s="2"/>
      <c r="BH6" s="2"/>
      <c r="BI6" s="3">
        <v>3</v>
      </c>
      <c r="BJ6" s="3"/>
      <c r="BK6" s="3"/>
      <c r="BL6" s="3"/>
      <c r="BM6" s="3"/>
      <c r="BN6" s="3"/>
      <c r="BO6" s="6">
        <f>BF6+BG6+BH6</f>
        <v>54.65</v>
      </c>
      <c r="BP6" s="10">
        <f>BI6</f>
        <v>3</v>
      </c>
      <c r="BQ6" s="3">
        <f>(BJ6*5)+(BK6*10)+(BL6*10)+(BM6*15)+(BN6*20)</f>
        <v>0</v>
      </c>
      <c r="BR6" s="11">
        <f>IF(BF6="DQ",0,BO6+BP6+BQ6)</f>
        <v>57.65</v>
      </c>
      <c r="BS6" s="28">
        <f>(MIN(BR$3:BR$11)/BR6)*100</f>
        <v>96.548135299219425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28" t="e">
        <f>(MIN(CF$3:CF$11)/CF6)*100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2">
        <v>6</v>
      </c>
      <c r="B7" s="33">
        <v>5</v>
      </c>
      <c r="C7" s="42" t="s">
        <v>44</v>
      </c>
      <c r="D7" s="9" t="s">
        <v>40</v>
      </c>
      <c r="E7" s="9"/>
      <c r="F7" s="29">
        <f xml:space="preserve"> AB7+AQ7+BE7+BS7</f>
        <v>227.56082515444331</v>
      </c>
      <c r="G7" s="30">
        <f>H7+I7+J7</f>
        <v>268.94</v>
      </c>
      <c r="H7" s="21">
        <f>X7+AM7+BA7+BO7+CC7+CO7+CZ7+DK7</f>
        <v>246.94</v>
      </c>
      <c r="I7" s="7">
        <f>Z7+AO7+BC7+BQ7+CE7+CQ7+DB7+DM7</f>
        <v>0</v>
      </c>
      <c r="J7" s="23">
        <f>R7+AG7+AU7+BI7+BW7+CJ7+CU7+DF7</f>
        <v>22</v>
      </c>
      <c r="K7" s="12">
        <v>62.78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3"/>
      <c r="X7" s="6">
        <f>IF(K7="DQ",0,K7+L7+M7+N7+O7+P7+Q7)</f>
        <v>62.78</v>
      </c>
      <c r="Y7" s="10">
        <f>R7</f>
        <v>0</v>
      </c>
      <c r="Z7" s="3">
        <f>(S7*5)+(T7*10)+(U7*10)+(V7*15)+(W7*20)</f>
        <v>0</v>
      </c>
      <c r="AA7" s="11">
        <f>IF(K7="DQ",0,X7+Y7+Z7)</f>
        <v>62.78</v>
      </c>
      <c r="AB7" s="28">
        <f>(MIN(AA$3:AA$11)/AA7)*100</f>
        <v>46.081554635234149</v>
      </c>
      <c r="AC7" s="12">
        <v>77.36</v>
      </c>
      <c r="AD7" s="2"/>
      <c r="AE7" s="2"/>
      <c r="AF7" s="2"/>
      <c r="AG7" s="3">
        <v>20</v>
      </c>
      <c r="AH7" s="3"/>
      <c r="AI7" s="3"/>
      <c r="AJ7" s="3"/>
      <c r="AK7" s="3"/>
      <c r="AL7" s="3"/>
      <c r="AM7" s="6">
        <f>IF(AC7="DQ",0,AC7+AD7+AE7+AF7)</f>
        <v>77.36</v>
      </c>
      <c r="AN7" s="10">
        <f>AG7</f>
        <v>20</v>
      </c>
      <c r="AO7" s="3">
        <f>(AH7*5)+(AI7*10)+(AJ7*10)+(AK7*15)+(AL7*20)</f>
        <v>0</v>
      </c>
      <c r="AP7" s="11">
        <f>IF(AC7="DQ",0,AM7+AN7+AO7)</f>
        <v>97.36</v>
      </c>
      <c r="AQ7" s="28">
        <f>(MIN(AP$3:AP$11)/AP7)*100</f>
        <v>33.853738701725554</v>
      </c>
      <c r="AR7" s="12">
        <v>42.06</v>
      </c>
      <c r="AS7" s="2"/>
      <c r="AT7" s="2"/>
      <c r="AU7" s="3">
        <v>1</v>
      </c>
      <c r="AV7" s="3"/>
      <c r="AW7" s="3"/>
      <c r="AX7" s="3"/>
      <c r="AY7" s="3"/>
      <c r="AZ7" s="3"/>
      <c r="BA7" s="6">
        <f>AR7+AS7+AT7</f>
        <v>42.06</v>
      </c>
      <c r="BB7" s="10">
        <f>AU7</f>
        <v>1</v>
      </c>
      <c r="BC7" s="3">
        <f>(AV7*5)+(AW7*10)+(AX7*10)+(AY7*15)+(AZ7*20)</f>
        <v>0</v>
      </c>
      <c r="BD7" s="11">
        <f>BA7+BB7+BC7</f>
        <v>43.06</v>
      </c>
      <c r="BE7" s="28">
        <f>(MIN(BD$3:BD$11)/BD7)*100</f>
        <v>62.958662331630279</v>
      </c>
      <c r="BF7" s="12">
        <v>64.739999999999995</v>
      </c>
      <c r="BG7" s="2"/>
      <c r="BH7" s="2"/>
      <c r="BI7" s="3">
        <v>1</v>
      </c>
      <c r="BJ7" s="3"/>
      <c r="BK7" s="3"/>
      <c r="BL7" s="3"/>
      <c r="BM7" s="3"/>
      <c r="BN7" s="3"/>
      <c r="BO7" s="6">
        <f>BF7+BG7+BH7</f>
        <v>64.739999999999995</v>
      </c>
      <c r="BP7" s="10">
        <f>BI7</f>
        <v>1</v>
      </c>
      <c r="BQ7" s="3">
        <f>(BJ7*5)+(BK7*10)+(BL7*10)+(BM7*15)+(BN7*20)</f>
        <v>0</v>
      </c>
      <c r="BR7" s="11">
        <f>IF(BF7="DQ",0,BO7+BP7+BQ7)</f>
        <v>65.739999999999995</v>
      </c>
      <c r="BS7" s="28">
        <f>(MIN(BR$3:BR$11)/BR7)*100</f>
        <v>84.666869485853354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28" t="e">
        <f>(MIN(CF$3:CF$11)/CF7)*100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2">
        <v>7</v>
      </c>
      <c r="B8" s="33">
        <v>6</v>
      </c>
      <c r="C8" s="42" t="s">
        <v>47</v>
      </c>
      <c r="D8" s="9" t="s">
        <v>40</v>
      </c>
      <c r="E8" s="25"/>
      <c r="F8" s="29">
        <f xml:space="preserve"> AB8+AQ8+BE8+BS8</f>
        <v>192.7859494644955</v>
      </c>
      <c r="G8" s="30">
        <f>H8+I8+J8</f>
        <v>303.37</v>
      </c>
      <c r="H8" s="21">
        <f>X8+AM8+BA8+BO8+CC8+CO8+CZ8+DK8</f>
        <v>289.37</v>
      </c>
      <c r="I8" s="7">
        <f>Z8+AO8+BC8+BQ8+CE8+CQ8+DB8+DM8</f>
        <v>0</v>
      </c>
      <c r="J8" s="23">
        <f>R8+AG8+AU8+BI8+BW8+CJ8+CU8+DF8</f>
        <v>14</v>
      </c>
      <c r="K8" s="12">
        <v>71.02</v>
      </c>
      <c r="L8" s="2"/>
      <c r="M8" s="2"/>
      <c r="N8" s="2"/>
      <c r="O8" s="2"/>
      <c r="P8" s="2"/>
      <c r="Q8" s="2"/>
      <c r="R8" s="3">
        <v>0</v>
      </c>
      <c r="S8" s="3"/>
      <c r="T8" s="3"/>
      <c r="U8" s="3"/>
      <c r="V8" s="3"/>
      <c r="W8" s="13"/>
      <c r="X8" s="6">
        <f>IF(K8="DQ",0,K8+L8+M8+N8+O8+P8+Q8)</f>
        <v>71.02</v>
      </c>
      <c r="Y8" s="10">
        <f>R8</f>
        <v>0</v>
      </c>
      <c r="Z8" s="3">
        <f>(S8*5)+(T8*10)+(U8*10)+(V8*15)+(W8*20)</f>
        <v>0</v>
      </c>
      <c r="AA8" s="11">
        <f>IF(K8="DQ",0,X8+Y8+Z8)</f>
        <v>71.02</v>
      </c>
      <c r="AB8" s="28">
        <f>(MIN(AA$3:AA$11)/AA8)*100</f>
        <v>40.735004224162211</v>
      </c>
      <c r="AC8" s="12">
        <v>94.7</v>
      </c>
      <c r="AD8" s="2"/>
      <c r="AE8" s="2"/>
      <c r="AF8" s="2"/>
      <c r="AG8" s="3">
        <v>0</v>
      </c>
      <c r="AH8" s="3"/>
      <c r="AI8" s="3"/>
      <c r="AJ8" s="3"/>
      <c r="AK8" s="3"/>
      <c r="AL8" s="3"/>
      <c r="AM8" s="6">
        <f>IF(AC8="DQ",0,AC8+AD8+AE8+AF8)</f>
        <v>94.7</v>
      </c>
      <c r="AN8" s="10">
        <f>AG8</f>
        <v>0</v>
      </c>
      <c r="AO8" s="3">
        <f>(AH8*5)+(AI8*10)+(AJ8*10)+(AK8*15)+(AL8*20)</f>
        <v>0</v>
      </c>
      <c r="AP8" s="11">
        <f>IF(AC8="DQ",0,AM8+AN8+AO8)</f>
        <v>94.7</v>
      </c>
      <c r="AQ8" s="28">
        <f>(MIN(AP$3:AP$11)/AP8)*100</f>
        <v>34.804646251319959</v>
      </c>
      <c r="AR8" s="12">
        <v>44.51</v>
      </c>
      <c r="AS8" s="2"/>
      <c r="AT8" s="2"/>
      <c r="AU8" s="3">
        <v>7</v>
      </c>
      <c r="AV8" s="3"/>
      <c r="AW8" s="3"/>
      <c r="AX8" s="3"/>
      <c r="AY8" s="3"/>
      <c r="AZ8" s="3"/>
      <c r="BA8" s="6">
        <f>AR8+AS8+AT8</f>
        <v>44.51</v>
      </c>
      <c r="BB8" s="10">
        <f>AU8</f>
        <v>7</v>
      </c>
      <c r="BC8" s="3">
        <f>(AV8*5)+(AW8*10)+(AX8*10)+(AY8*15)+(AZ8*20)</f>
        <v>0</v>
      </c>
      <c r="BD8" s="11">
        <f>BA8+BB8+BC8</f>
        <v>51.51</v>
      </c>
      <c r="BE8" s="28">
        <f>(MIN(BD$3:BD$11)/BD8)*100</f>
        <v>52.630557173364402</v>
      </c>
      <c r="BF8" s="12">
        <v>79.14</v>
      </c>
      <c r="BG8" s="2"/>
      <c r="BH8" s="2"/>
      <c r="BI8" s="3">
        <v>7</v>
      </c>
      <c r="BJ8" s="3"/>
      <c r="BK8" s="3"/>
      <c r="BL8" s="3"/>
      <c r="BM8" s="3"/>
      <c r="BN8" s="3"/>
      <c r="BO8" s="6">
        <f>BF8+BG8+BH8</f>
        <v>79.14</v>
      </c>
      <c r="BP8" s="10">
        <f>BI8</f>
        <v>7</v>
      </c>
      <c r="BQ8" s="3">
        <f>(BJ8*5)+(BK8*10)+(BL8*10)+(BM8*15)+(BN8*20)</f>
        <v>0</v>
      </c>
      <c r="BR8" s="11">
        <f>IF(BF8="DQ",0,BO8+BP8+BQ8)</f>
        <v>86.14</v>
      </c>
      <c r="BS8" s="28">
        <f>(MIN(BR$3:BR$11)/BR8)*100</f>
        <v>64.615741815648946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28" t="e">
        <f>(MIN(CF$3:CF$11)/CF8)*100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2">
        <v>8</v>
      </c>
      <c r="B9" s="33">
        <v>7</v>
      </c>
      <c r="C9" s="42" t="s">
        <v>46</v>
      </c>
      <c r="D9" s="9" t="s">
        <v>40</v>
      </c>
      <c r="E9" s="25"/>
      <c r="F9" s="29">
        <f xml:space="preserve"> AB9+AQ9+BE9+BS9</f>
        <v>177.70367536932341</v>
      </c>
      <c r="G9" s="30">
        <f>H9+I9+J9</f>
        <v>2191.2600000000002</v>
      </c>
      <c r="H9" s="21">
        <f>X9+AM9+BA9+BO9+CC9+CO9+CZ9+DK9</f>
        <v>1178.26</v>
      </c>
      <c r="I9" s="7">
        <f>Z9+AO9+BC9+BQ9+CE9+CQ9+DB9+DM9</f>
        <v>10</v>
      </c>
      <c r="J9" s="23">
        <f>R9+AG9+AU9+BI9+BW9+CJ9+CU9+DF9</f>
        <v>1003</v>
      </c>
      <c r="K9" s="12">
        <v>74.22</v>
      </c>
      <c r="L9" s="2"/>
      <c r="M9" s="2"/>
      <c r="N9" s="2"/>
      <c r="O9" s="2"/>
      <c r="P9" s="2"/>
      <c r="Q9" s="2"/>
      <c r="R9" s="3">
        <v>0</v>
      </c>
      <c r="S9" s="3"/>
      <c r="T9" s="3"/>
      <c r="U9" s="3"/>
      <c r="V9" s="3"/>
      <c r="W9" s="13"/>
      <c r="X9" s="6">
        <f>IF(K9="DQ",0,K9+L9+M9+N9+O9+P9+Q9)</f>
        <v>74.22</v>
      </c>
      <c r="Y9" s="10">
        <f>R9</f>
        <v>0</v>
      </c>
      <c r="Z9" s="3">
        <f>(S9*5)+(T9*10)+(U9*10)+(V9*15)+(W9*20)</f>
        <v>0</v>
      </c>
      <c r="AA9" s="11">
        <f>IF(K9="DQ",0,X9+Y9+Z9)</f>
        <v>74.22</v>
      </c>
      <c r="AB9" s="28">
        <f>(MIN(AA$3:AA$11)/AA9)*100</f>
        <v>38.978711937483155</v>
      </c>
      <c r="AC9" s="12">
        <v>999</v>
      </c>
      <c r="AD9" s="2"/>
      <c r="AE9" s="2"/>
      <c r="AF9" s="2"/>
      <c r="AG9" s="3">
        <v>999</v>
      </c>
      <c r="AH9" s="3"/>
      <c r="AI9" s="3"/>
      <c r="AJ9" s="3"/>
      <c r="AK9" s="3"/>
      <c r="AL9" s="3"/>
      <c r="AM9" s="6">
        <f>IF(AC9="DQ",0,AC9+AD9+AE9+AF9)</f>
        <v>999</v>
      </c>
      <c r="AN9" s="10">
        <f>AG9</f>
        <v>999</v>
      </c>
      <c r="AO9" s="3">
        <f>(AH9*5)+(AI9*10)+(AJ9*10)+(AK9*15)+(AL9*20)</f>
        <v>0</v>
      </c>
      <c r="AP9" s="11">
        <f>IF(AC9="DQ",0,AM9+AN9+AO9)</f>
        <v>1998</v>
      </c>
      <c r="AQ9" s="28">
        <f>(MIN(AP$3:AP$11)/AP9)*100</f>
        <v>1.6496496496496496</v>
      </c>
      <c r="AR9" s="12">
        <v>37.549999999999997</v>
      </c>
      <c r="AS9" s="2"/>
      <c r="AT9" s="2"/>
      <c r="AU9" s="3">
        <v>4</v>
      </c>
      <c r="AV9" s="3"/>
      <c r="AW9" s="3"/>
      <c r="AX9" s="3"/>
      <c r="AY9" s="3"/>
      <c r="AZ9" s="3"/>
      <c r="BA9" s="6">
        <f>AR9+AS9+AT9</f>
        <v>37.549999999999997</v>
      </c>
      <c r="BB9" s="10">
        <f>AU9</f>
        <v>4</v>
      </c>
      <c r="BC9" s="3">
        <f>(AV9*5)+(AW9*10)+(AX9*10)+(AY9*15)+(AZ9*20)</f>
        <v>0</v>
      </c>
      <c r="BD9" s="11">
        <f>BA9+BB9+BC9</f>
        <v>41.55</v>
      </c>
      <c r="BE9" s="28">
        <f>(MIN(BD$3:BD$11)/BD9)*100</f>
        <v>65.246690734055363</v>
      </c>
      <c r="BF9" s="12">
        <v>67.489999999999995</v>
      </c>
      <c r="BG9" s="2"/>
      <c r="BH9" s="2"/>
      <c r="BI9" s="3">
        <v>0</v>
      </c>
      <c r="BJ9" s="3"/>
      <c r="BK9" s="3"/>
      <c r="BL9" s="3">
        <v>1</v>
      </c>
      <c r="BM9" s="3"/>
      <c r="BN9" s="3"/>
      <c r="BO9" s="6">
        <f>BF9+BG9+BH9</f>
        <v>67.489999999999995</v>
      </c>
      <c r="BP9" s="10">
        <f>BI9</f>
        <v>0</v>
      </c>
      <c r="BQ9" s="3">
        <f>(BJ9*5)+(BK9*10)+(BL9*10)+(BM9*15)+(BN9*20)</f>
        <v>10</v>
      </c>
      <c r="BR9" s="11">
        <f>IF(BF9="DQ",0,BO9+BP9+BQ9)</f>
        <v>77.489999999999995</v>
      </c>
      <c r="BS9" s="28">
        <f>(MIN(BR$3:BR$11)/BR9)*100</f>
        <v>71.828623048135242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28" t="e">
        <f>(MIN(CF$3:CF$11)/CF9)*100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32">
        <v>9</v>
      </c>
      <c r="B10" s="33">
        <v>8</v>
      </c>
      <c r="C10" s="42" t="s">
        <v>50</v>
      </c>
      <c r="D10" s="9" t="s">
        <v>40</v>
      </c>
      <c r="E10" s="9"/>
      <c r="F10" s="29">
        <f xml:space="preserve"> AB10+AQ10+BE10+BS10</f>
        <v>145.57523961744064</v>
      </c>
      <c r="G10" s="30">
        <f>H10+I10+J10</f>
        <v>394.93</v>
      </c>
      <c r="H10" s="21">
        <f>X10+AM10+BA10+BO10+CC10+CO10+CZ10+DK10</f>
        <v>386.93</v>
      </c>
      <c r="I10" s="7">
        <f>Z10+AO10+BC10+BQ10+CE10+CQ10+DB10+DM10</f>
        <v>0</v>
      </c>
      <c r="J10" s="23">
        <f>R10+AG10+AU10+BI10+BW10+CJ10+CU10+DF10</f>
        <v>8</v>
      </c>
      <c r="K10" s="12">
        <v>97.88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>IF(K10="DQ",0,K10+L10+M10+N10+O10+P10+Q10)</f>
        <v>97.88</v>
      </c>
      <c r="Y10" s="10">
        <f>R10</f>
        <v>0</v>
      </c>
      <c r="Z10" s="3">
        <f>(S10*5)+(T10*10)+(U10*10)+(V10*15)+(W10*20)</f>
        <v>0</v>
      </c>
      <c r="AA10" s="11">
        <f>IF(K10="DQ",0,X10+Y10+Z10)</f>
        <v>97.88</v>
      </c>
      <c r="AB10" s="28">
        <f>(MIN(AA$3:AA$11)/AA10)*100</f>
        <v>29.556599918267267</v>
      </c>
      <c r="AC10" s="12">
        <v>106.5</v>
      </c>
      <c r="AD10" s="2"/>
      <c r="AE10" s="2"/>
      <c r="AF10" s="2"/>
      <c r="AG10" s="3">
        <v>0</v>
      </c>
      <c r="AH10" s="3"/>
      <c r="AI10" s="3"/>
      <c r="AJ10" s="3"/>
      <c r="AK10" s="3"/>
      <c r="AL10" s="3"/>
      <c r="AM10" s="6">
        <f>IF(AC10="DQ",0,AC10+AD10+AE10+AF10)</f>
        <v>106.5</v>
      </c>
      <c r="AN10" s="10">
        <f>AG10</f>
        <v>0</v>
      </c>
      <c r="AO10" s="3">
        <f>(AH10*5)+(AI10*10)+(AJ10*10)+(AK10*15)+(AL10*20)</f>
        <v>0</v>
      </c>
      <c r="AP10" s="11">
        <f>IF(AC10="DQ",0,AM10+AN10+AO10)</f>
        <v>106.5</v>
      </c>
      <c r="AQ10" s="28">
        <f>(MIN(AP$3:AP$11)/AP10)*100</f>
        <v>30.94835680751174</v>
      </c>
      <c r="AR10" s="12">
        <v>86.93</v>
      </c>
      <c r="AS10" s="2"/>
      <c r="AT10" s="2"/>
      <c r="AU10" s="3">
        <v>1</v>
      </c>
      <c r="AV10" s="3"/>
      <c r="AW10" s="3"/>
      <c r="AX10" s="3"/>
      <c r="AY10" s="3"/>
      <c r="AZ10" s="3"/>
      <c r="BA10" s="6">
        <f>AR10+AS10+AT10</f>
        <v>86.93</v>
      </c>
      <c r="BB10" s="10">
        <f>AU10</f>
        <v>1</v>
      </c>
      <c r="BC10" s="3">
        <f>(AV10*5)+(AW10*10)+(AX10*10)+(AY10*15)+(AZ10*20)</f>
        <v>0</v>
      </c>
      <c r="BD10" s="11">
        <f>BA10+BB10+BC10</f>
        <v>87.93</v>
      </c>
      <c r="BE10" s="28">
        <f>(MIN(BD$3:BD$11)/BD10)*100</f>
        <v>30.831343113840553</v>
      </c>
      <c r="BF10" s="12">
        <v>95.62</v>
      </c>
      <c r="BG10" s="2"/>
      <c r="BH10" s="2"/>
      <c r="BI10" s="3">
        <v>7</v>
      </c>
      <c r="BJ10" s="3"/>
      <c r="BK10" s="3"/>
      <c r="BL10" s="3"/>
      <c r="BM10" s="3"/>
      <c r="BN10" s="3"/>
      <c r="BO10" s="6">
        <f>BF10+BG10+BH10</f>
        <v>95.62</v>
      </c>
      <c r="BP10" s="10">
        <f>BI10</f>
        <v>7</v>
      </c>
      <c r="BQ10" s="3">
        <f>(BJ10*5)+(BK10*10)+(BL10*10)+(BM10*15)+(BN10*20)</f>
        <v>0</v>
      </c>
      <c r="BR10" s="11">
        <f>IF(BF10="DQ",0,BO10+BP10+BQ10)</f>
        <v>102.62</v>
      </c>
      <c r="BS10" s="28">
        <f>(MIN(BR$3:BR$11)/BR10)*100</f>
        <v>54.238939777821081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IF(BT10="DQ",0,BT10+BU10+BV10)</f>
        <v>0</v>
      </c>
      <c r="CD10" s="10">
        <f>BW10</f>
        <v>0</v>
      </c>
      <c r="CE10" s="3">
        <f>(BX10*5)+(BY10*10)+(BZ10*10)+(CA10*15)+(CB10*20)</f>
        <v>0</v>
      </c>
      <c r="CF10" s="11">
        <f>IF(BT10="DQ",0,CC10+CD10+CE10)</f>
        <v>0</v>
      </c>
      <c r="CG10" s="28" t="e">
        <f>(MIN(CF$3:CF$11)/CF10)*100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>
      <c r="A11" s="32">
        <v>3</v>
      </c>
      <c r="B11" s="33">
        <v>1</v>
      </c>
      <c r="C11" s="8" t="s">
        <v>42</v>
      </c>
      <c r="D11" s="9" t="s">
        <v>41</v>
      </c>
      <c r="E11" s="25"/>
      <c r="F11" s="29">
        <f xml:space="preserve"> AB11+AQ11+BE11+BS11</f>
        <v>317.17694684944314</v>
      </c>
      <c r="G11" s="30">
        <f>H11+I11+J11</f>
        <v>241.44</v>
      </c>
      <c r="H11" s="21">
        <f>X11+AM11+BA11+BO11+CC11+CO11+CZ11+DK11</f>
        <v>237.44</v>
      </c>
      <c r="I11" s="7">
        <f>Z11+AO11+BC11+BQ11+CE11+CQ11+DB11+DM11</f>
        <v>0</v>
      </c>
      <c r="J11" s="23">
        <f>R11+AG11+AU11+BI11+BW11+CJ11+CU11+DF11</f>
        <v>4</v>
      </c>
      <c r="K11" s="12">
        <v>34.18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IF(K11="DQ",0,K11+L11+M11+N11+O11+P11+Q11)</f>
        <v>34.18</v>
      </c>
      <c r="Y11" s="10">
        <f>R11</f>
        <v>0</v>
      </c>
      <c r="Z11" s="3">
        <f>(S11*5)+(T11*10)+(U11*10)+(V11*15)+(W11*20)</f>
        <v>0</v>
      </c>
      <c r="AA11" s="11">
        <f>IF(K11="DQ",0,X11+Y11+Z11)</f>
        <v>34.18</v>
      </c>
      <c r="AB11" s="28">
        <f>(MIN(AA$3:AA$11)/AA11)*100</f>
        <v>84.640140433001747</v>
      </c>
      <c r="AC11" s="12">
        <v>32.96</v>
      </c>
      <c r="AD11" s="2"/>
      <c r="AE11" s="2"/>
      <c r="AF11" s="2"/>
      <c r="AG11" s="3">
        <v>0</v>
      </c>
      <c r="AH11" s="3"/>
      <c r="AI11" s="3"/>
      <c r="AJ11" s="3"/>
      <c r="AK11" s="3"/>
      <c r="AL11" s="3"/>
      <c r="AM11" s="6">
        <f>IF(AC11="DQ",0,AC11+AD11+AE11+AF11)</f>
        <v>32.96</v>
      </c>
      <c r="AN11" s="10">
        <f>AG11</f>
        <v>0</v>
      </c>
      <c r="AO11" s="3">
        <f>(AH11*5)+(AI11*10)+(AJ11*10)+(AK11*15)+(AL11*20)</f>
        <v>0</v>
      </c>
      <c r="AP11" s="11">
        <f>IF(AC11="DQ",0,AM11+AN11+AO11)</f>
        <v>32.96</v>
      </c>
      <c r="AQ11" s="28">
        <f>(MIN(AP$3:AP$11)/AP11)*100</f>
        <v>100</v>
      </c>
      <c r="AR11" s="12">
        <v>25.75</v>
      </c>
      <c r="AS11" s="2"/>
      <c r="AT11" s="2"/>
      <c r="AU11" s="3">
        <v>3</v>
      </c>
      <c r="AV11" s="3"/>
      <c r="AW11" s="3"/>
      <c r="AX11" s="3"/>
      <c r="AY11" s="3"/>
      <c r="AZ11" s="3"/>
      <c r="BA11" s="6">
        <f>AR11+AS11+AT11</f>
        <v>25.75</v>
      </c>
      <c r="BB11" s="10">
        <f>AU11</f>
        <v>3</v>
      </c>
      <c r="BC11" s="3">
        <f>(AV11*5)+(AW11*10)+(AX11*10)+(AY11*15)+(AZ11*20)</f>
        <v>0</v>
      </c>
      <c r="BD11" s="11">
        <f>BA11+BB11+BC11</f>
        <v>28.75</v>
      </c>
      <c r="BE11" s="28">
        <f>(MIN(BD$3:BD$11)/BD11)*100</f>
        <v>94.295652173913041</v>
      </c>
      <c r="BF11" s="12">
        <v>144.55000000000001</v>
      </c>
      <c r="BG11" s="2"/>
      <c r="BH11" s="2"/>
      <c r="BI11" s="3">
        <v>1</v>
      </c>
      <c r="BJ11" s="3"/>
      <c r="BK11" s="3"/>
      <c r="BL11" s="3"/>
      <c r="BM11" s="3"/>
      <c r="BN11" s="3"/>
      <c r="BO11" s="6">
        <f>BF11+BG11+BH11</f>
        <v>144.55000000000001</v>
      </c>
      <c r="BP11" s="10">
        <f>BI11</f>
        <v>1</v>
      </c>
      <c r="BQ11" s="3">
        <f>(BJ11*5)+(BK11*10)+(BL11*10)+(BM11*15)+(BN11*20)</f>
        <v>0</v>
      </c>
      <c r="BR11" s="11">
        <f>IF(BF11="DQ",0,BO11+BP11+BQ11)</f>
        <v>145.55000000000001</v>
      </c>
      <c r="BS11" s="28">
        <f>(MIN(BR$3:BR$11)/BR11)*100</f>
        <v>38.241154242528339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28" t="e">
        <f>(MIN(CF$3:CF$11)/CF11)*100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</sheetData>
  <sortState ref="A3:DN12">
    <sortCondition descending="1" ref="F3:F12"/>
  </sortState>
  <mergeCells count="7"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Owen</cp:lastModifiedBy>
  <cp:lastPrinted>2011-08-06T22:50:12Z</cp:lastPrinted>
  <dcterms:created xsi:type="dcterms:W3CDTF">2010-05-02T17:04:59Z</dcterms:created>
  <dcterms:modified xsi:type="dcterms:W3CDTF">2015-06-27T19:04:57Z</dcterms:modified>
</cp:coreProperties>
</file>