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19" i="1" l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30" i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33" i="1"/>
  <c r="DL33" i="1"/>
  <c r="DK33" i="1"/>
  <c r="DB33" i="1"/>
  <c r="DA33" i="1"/>
  <c r="CZ33" i="1"/>
  <c r="CQ33" i="1"/>
  <c r="CP33" i="1"/>
  <c r="CO33" i="1"/>
  <c r="CE33" i="1"/>
  <c r="CD33" i="1"/>
  <c r="CC33" i="1"/>
  <c r="BQ33" i="1"/>
  <c r="BP33" i="1"/>
  <c r="BO33" i="1"/>
  <c r="BC33" i="1"/>
  <c r="BB33" i="1"/>
  <c r="BA33" i="1"/>
  <c r="AO33" i="1"/>
  <c r="AN33" i="1"/>
  <c r="AM33" i="1"/>
  <c r="Z33" i="1"/>
  <c r="Y33" i="1"/>
  <c r="X33" i="1"/>
  <c r="J33" i="1"/>
  <c r="BD16" i="1" l="1"/>
  <c r="CF19" i="1"/>
  <c r="CF26" i="1"/>
  <c r="CF21" i="1"/>
  <c r="AA16" i="1"/>
  <c r="AP21" i="1"/>
  <c r="BD21" i="1"/>
  <c r="DC21" i="1"/>
  <c r="AA18" i="1"/>
  <c r="AP26" i="1"/>
  <c r="BD26" i="1"/>
  <c r="DC26" i="1"/>
  <c r="DN29" i="1"/>
  <c r="AP19" i="1"/>
  <c r="BD19" i="1"/>
  <c r="DC19" i="1"/>
  <c r="BD33" i="1"/>
  <c r="H33" i="1"/>
  <c r="CR18" i="1"/>
  <c r="BD30" i="1"/>
  <c r="DC30" i="1"/>
  <c r="DC15" i="1"/>
  <c r="CF33" i="1"/>
  <c r="CF18" i="1"/>
  <c r="AP15" i="1"/>
  <c r="BD15" i="1"/>
  <c r="CR33" i="1"/>
  <c r="AA26" i="1"/>
  <c r="AA15" i="1"/>
  <c r="AA19" i="1"/>
  <c r="BR33" i="1"/>
  <c r="DN33" i="1"/>
  <c r="AP16" i="1"/>
  <c r="DC16" i="1"/>
  <c r="I21" i="1"/>
  <c r="BR21" i="1"/>
  <c r="BD18" i="1"/>
  <c r="DN18" i="1"/>
  <c r="H26" i="1"/>
  <c r="I26" i="1"/>
  <c r="BR26" i="1"/>
  <c r="CR29" i="1"/>
  <c r="H19" i="1"/>
  <c r="I19" i="1"/>
  <c r="BR19" i="1"/>
  <c r="AP33" i="1"/>
  <c r="DC33" i="1"/>
  <c r="BR16" i="1"/>
  <c r="CR16" i="1"/>
  <c r="DN21" i="1"/>
  <c r="AP18" i="1"/>
  <c r="DC18" i="1"/>
  <c r="DN30" i="1"/>
  <c r="DN26" i="1"/>
  <c r="H15" i="1"/>
  <c r="I15" i="1"/>
  <c r="CF15" i="1"/>
  <c r="DN15" i="1"/>
  <c r="DN19" i="1"/>
  <c r="AA33" i="1"/>
  <c r="I33" i="1"/>
  <c r="H16" i="1"/>
  <c r="CF16" i="1"/>
  <c r="DN16" i="1"/>
  <c r="AA21" i="1"/>
  <c r="CR21" i="1"/>
  <c r="I18" i="1"/>
  <c r="BR18" i="1"/>
  <c r="CR30" i="1"/>
  <c r="CR26" i="1"/>
  <c r="DC29" i="1"/>
  <c r="BR15" i="1"/>
  <c r="CR15" i="1"/>
  <c r="CR19" i="1"/>
  <c r="CF29" i="1"/>
  <c r="BD29" i="1"/>
  <c r="AP29" i="1"/>
  <c r="I29" i="1"/>
  <c r="BR29" i="1"/>
  <c r="AA29" i="1"/>
  <c r="H29" i="1"/>
  <c r="CF30" i="1"/>
  <c r="BR30" i="1"/>
  <c r="AP30" i="1"/>
  <c r="H30" i="1"/>
  <c r="AA30" i="1"/>
  <c r="I30" i="1"/>
  <c r="H18" i="1"/>
  <c r="H21" i="1"/>
  <c r="I16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G33" i="1" l="1"/>
  <c r="G21" i="1"/>
  <c r="G18" i="1"/>
  <c r="G16" i="1"/>
  <c r="G15" i="1"/>
  <c r="G19" i="1"/>
  <c r="G26" i="1"/>
  <c r="G29" i="1"/>
  <c r="G30" i="1"/>
  <c r="CF22" i="1"/>
  <c r="DC8" i="1"/>
  <c r="AA22" i="1"/>
  <c r="H22" i="1"/>
  <c r="I8" i="1"/>
  <c r="BD8" i="1"/>
  <c r="BR8" i="1"/>
  <c r="DN22" i="1"/>
  <c r="AA8" i="1"/>
  <c r="AP8" i="1"/>
  <c r="DN8" i="1"/>
  <c r="CF8" i="1"/>
  <c r="CR8" i="1"/>
  <c r="CR22" i="1"/>
  <c r="I22" i="1"/>
  <c r="BR22" i="1"/>
  <c r="AP22" i="1"/>
  <c r="BD22" i="1"/>
  <c r="DC22" i="1"/>
  <c r="H8" i="1"/>
  <c r="DM32" i="1"/>
  <c r="DL32" i="1"/>
  <c r="DK32" i="1"/>
  <c r="DB32" i="1"/>
  <c r="DA32" i="1"/>
  <c r="CZ32" i="1"/>
  <c r="CQ32" i="1"/>
  <c r="CP32" i="1"/>
  <c r="CO32" i="1"/>
  <c r="CE32" i="1"/>
  <c r="CD32" i="1"/>
  <c r="CC32" i="1"/>
  <c r="BQ32" i="1"/>
  <c r="BP32" i="1"/>
  <c r="BO32" i="1"/>
  <c r="BC32" i="1"/>
  <c r="BB32" i="1"/>
  <c r="BA32" i="1"/>
  <c r="AO32" i="1"/>
  <c r="AN32" i="1"/>
  <c r="AM32" i="1"/>
  <c r="Z32" i="1"/>
  <c r="Y32" i="1"/>
  <c r="X32" i="1"/>
  <c r="J32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G8" i="1" l="1"/>
  <c r="G22" i="1"/>
  <c r="CR9" i="1"/>
  <c r="BD10" i="1"/>
  <c r="BR10" i="1"/>
  <c r="DN10" i="1"/>
  <c r="AA9" i="1"/>
  <c r="CF9" i="1"/>
  <c r="CR32" i="1"/>
  <c r="H32" i="1"/>
  <c r="BD32" i="1"/>
  <c r="CF24" i="1"/>
  <c r="AA10" i="1"/>
  <c r="I10" i="1"/>
  <c r="H10" i="1"/>
  <c r="AP9" i="1"/>
  <c r="BD9" i="1"/>
  <c r="DC9" i="1"/>
  <c r="BD24" i="1"/>
  <c r="AA32" i="1"/>
  <c r="AP10" i="1"/>
  <c r="I9" i="1"/>
  <c r="BR9" i="1"/>
  <c r="BR32" i="1"/>
  <c r="CF32" i="1"/>
  <c r="DN32" i="1"/>
  <c r="DN24" i="1"/>
  <c r="I32" i="1"/>
  <c r="DC24" i="1"/>
  <c r="DC10" i="1"/>
  <c r="BR24" i="1"/>
  <c r="CR24" i="1"/>
  <c r="CR10" i="1"/>
  <c r="DN9" i="1"/>
  <c r="AP32" i="1"/>
  <c r="DC32" i="1"/>
  <c r="H9" i="1"/>
  <c r="CF10" i="1"/>
  <c r="I24" i="1"/>
  <c r="H24" i="1"/>
  <c r="AA24" i="1"/>
  <c r="AP24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10" i="3"/>
  <c r="DL10" i="3"/>
  <c r="DK10" i="3"/>
  <c r="DB10" i="3"/>
  <c r="DA10" i="3"/>
  <c r="CZ10" i="3"/>
  <c r="CQ10" i="3"/>
  <c r="CP10" i="3"/>
  <c r="CO10" i="3"/>
  <c r="CE10" i="3"/>
  <c r="CD10" i="3"/>
  <c r="CC10" i="3"/>
  <c r="BQ10" i="3"/>
  <c r="BP10" i="3"/>
  <c r="BO10" i="3"/>
  <c r="BC10" i="3"/>
  <c r="BB10" i="3"/>
  <c r="BA10" i="3"/>
  <c r="AO10" i="3"/>
  <c r="AN10" i="3"/>
  <c r="AM10" i="3"/>
  <c r="Z10" i="3"/>
  <c r="Y10" i="3"/>
  <c r="X10" i="3"/>
  <c r="J10" i="3"/>
  <c r="DM8" i="3"/>
  <c r="DL8" i="3"/>
  <c r="DK8" i="3"/>
  <c r="DB8" i="3"/>
  <c r="DA8" i="3"/>
  <c r="CZ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BD10" i="3" l="1"/>
  <c r="DC10" i="3"/>
  <c r="DC8" i="3"/>
  <c r="AA10" i="3"/>
  <c r="I10" i="3"/>
  <c r="AP10" i="3"/>
  <c r="G10" i="1"/>
  <c r="G24" i="1"/>
  <c r="G9" i="1"/>
  <c r="G32" i="1"/>
  <c r="BR8" i="3"/>
  <c r="BR10" i="3"/>
  <c r="AP8" i="3"/>
  <c r="DC7" i="1"/>
  <c r="BD7" i="1"/>
  <c r="BR7" i="1"/>
  <c r="AA7" i="1"/>
  <c r="CR7" i="1"/>
  <c r="DN7" i="1"/>
  <c r="CF7" i="1"/>
  <c r="AP7" i="1"/>
  <c r="I7" i="1"/>
  <c r="H7" i="1"/>
  <c r="DN8" i="3"/>
  <c r="CF10" i="3"/>
  <c r="CR10" i="3"/>
  <c r="AA8" i="3"/>
  <c r="I8" i="3"/>
  <c r="CR8" i="3"/>
  <c r="DN10" i="3"/>
  <c r="H10" i="3"/>
  <c r="CF8" i="3"/>
  <c r="BD8" i="3"/>
  <c r="H8" i="3"/>
  <c r="DM9" i="3"/>
  <c r="DL9" i="3"/>
  <c r="DK9" i="3"/>
  <c r="DB9" i="3"/>
  <c r="DA9" i="3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AO9" i="3"/>
  <c r="AN9" i="3"/>
  <c r="AM9" i="3"/>
  <c r="Z9" i="3"/>
  <c r="Y9" i="3"/>
  <c r="X9" i="3"/>
  <c r="J9" i="3"/>
  <c r="DC9" i="3" l="1"/>
  <c r="CR9" i="3"/>
  <c r="G10" i="3"/>
  <c r="G7" i="1"/>
  <c r="G8" i="3"/>
  <c r="DN9" i="3"/>
  <c r="AP9" i="3"/>
  <c r="CF9" i="3"/>
  <c r="BR9" i="3"/>
  <c r="I9" i="3"/>
  <c r="AA9" i="3"/>
  <c r="H9" i="3"/>
  <c r="BD9" i="3"/>
  <c r="G9" i="3" l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C11" i="1" l="1"/>
  <c r="CR11" i="1"/>
  <c r="BR11" i="1"/>
  <c r="H11" i="1"/>
  <c r="BD11" i="1"/>
  <c r="DN11" i="1"/>
  <c r="CF11" i="1"/>
  <c r="AP11" i="1"/>
  <c r="AA11" i="1"/>
  <c r="I11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G11" i="1" l="1"/>
  <c r="AA28" i="1"/>
  <c r="DN28" i="1"/>
  <c r="CF28" i="1"/>
  <c r="CR28" i="1"/>
  <c r="I28" i="1"/>
  <c r="BR28" i="1"/>
  <c r="AP28" i="1"/>
  <c r="BD28" i="1"/>
  <c r="DC28" i="1"/>
  <c r="H28" i="1"/>
  <c r="G28" i="1" l="1"/>
  <c r="DM34" i="1"/>
  <c r="DL34" i="1"/>
  <c r="DK34" i="1"/>
  <c r="DB34" i="1"/>
  <c r="DA34" i="1"/>
  <c r="CZ34" i="1"/>
  <c r="CQ34" i="1"/>
  <c r="CP34" i="1"/>
  <c r="CO34" i="1"/>
  <c r="CE34" i="1"/>
  <c r="CD34" i="1"/>
  <c r="CC34" i="1"/>
  <c r="BQ34" i="1"/>
  <c r="BP34" i="1"/>
  <c r="BO34" i="1"/>
  <c r="BC34" i="1"/>
  <c r="BB34" i="1"/>
  <c r="BA34" i="1"/>
  <c r="AO34" i="1"/>
  <c r="AN34" i="1"/>
  <c r="AM34" i="1"/>
  <c r="Z34" i="1"/>
  <c r="Y34" i="1"/>
  <c r="X34" i="1"/>
  <c r="J34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AQ9" i="3" l="1"/>
  <c r="AQ8" i="3"/>
  <c r="AQ10" i="3"/>
  <c r="BS9" i="3"/>
  <c r="BS10" i="3"/>
  <c r="BS8" i="3"/>
  <c r="CG9" i="3"/>
  <c r="CG8" i="3"/>
  <c r="CG10" i="3"/>
  <c r="BE9" i="3"/>
  <c r="BE8" i="3"/>
  <c r="BE10" i="3"/>
  <c r="AB9" i="3"/>
  <c r="AB10" i="3"/>
  <c r="AB8" i="3"/>
  <c r="AP17" i="1"/>
  <c r="DC34" i="1"/>
  <c r="CR31" i="1"/>
  <c r="CF27" i="1"/>
  <c r="AP25" i="1"/>
  <c r="CR25" i="1"/>
  <c r="BR14" i="1"/>
  <c r="DC17" i="1"/>
  <c r="DN31" i="1"/>
  <c r="DC27" i="1"/>
  <c r="DN25" i="1"/>
  <c r="AA34" i="1"/>
  <c r="CF34" i="1"/>
  <c r="BR17" i="1"/>
  <c r="CR17" i="1"/>
  <c r="DC31" i="1"/>
  <c r="CR27" i="1"/>
  <c r="DC25" i="1"/>
  <c r="CF14" i="1"/>
  <c r="DC14" i="1"/>
  <c r="DN34" i="1"/>
  <c r="DN17" i="1"/>
  <c r="AP27" i="1"/>
  <c r="BR27" i="1"/>
  <c r="DN27" i="1"/>
  <c r="AA25" i="1"/>
  <c r="CF25" i="1"/>
  <c r="AA14" i="1"/>
  <c r="AP34" i="1"/>
  <c r="CR34" i="1"/>
  <c r="I27" i="1"/>
  <c r="BD25" i="1"/>
  <c r="CR14" i="1"/>
  <c r="I34" i="1"/>
  <c r="AA17" i="1"/>
  <c r="AP31" i="1"/>
  <c r="BR25" i="1"/>
  <c r="H14" i="1"/>
  <c r="BD14" i="1"/>
  <c r="I14" i="1"/>
  <c r="BD17" i="1"/>
  <c r="CF17" i="1"/>
  <c r="AA31" i="1"/>
  <c r="AA27" i="1"/>
  <c r="DN14" i="1"/>
  <c r="BR34" i="1"/>
  <c r="H34" i="1"/>
  <c r="BD34" i="1"/>
  <c r="AP14" i="1"/>
  <c r="I25" i="1"/>
  <c r="H25" i="1"/>
  <c r="H27" i="1"/>
  <c r="BD27" i="1"/>
  <c r="CF31" i="1"/>
  <c r="BR31" i="1"/>
  <c r="BD31" i="1"/>
  <c r="H31" i="1"/>
  <c r="I31" i="1"/>
  <c r="H17" i="1"/>
  <c r="I17" i="1"/>
  <c r="F9" i="3" l="1"/>
  <c r="F8" i="3"/>
  <c r="F10" i="3"/>
  <c r="G27" i="1"/>
  <c r="G17" i="1"/>
  <c r="G14" i="1"/>
  <c r="G34" i="1"/>
  <c r="G25" i="1"/>
  <c r="G31" i="1"/>
  <c r="DM23" i="1" l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CF23" i="1" l="1"/>
  <c r="DN23" i="1"/>
  <c r="DC23" i="1"/>
  <c r="CR23" i="1"/>
  <c r="I23" i="1"/>
  <c r="BR23" i="1"/>
  <c r="BD23" i="1"/>
  <c r="H23" i="1"/>
  <c r="AA23" i="1"/>
  <c r="AP23" i="1"/>
  <c r="DM37" i="1"/>
  <c r="DL37" i="1"/>
  <c r="DK37" i="1"/>
  <c r="DB37" i="1"/>
  <c r="DA37" i="1"/>
  <c r="CZ37" i="1"/>
  <c r="CQ37" i="1"/>
  <c r="CP37" i="1"/>
  <c r="CO37" i="1"/>
  <c r="CE37" i="1"/>
  <c r="CD37" i="1"/>
  <c r="CC37" i="1"/>
  <c r="BQ37" i="1"/>
  <c r="BP37" i="1"/>
  <c r="BO37" i="1"/>
  <c r="BC37" i="1"/>
  <c r="BB37" i="1"/>
  <c r="BA37" i="1"/>
  <c r="AO37" i="1"/>
  <c r="AN37" i="1"/>
  <c r="AM37" i="1"/>
  <c r="Z37" i="1"/>
  <c r="Y37" i="1"/>
  <c r="X37" i="1"/>
  <c r="J37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G23" i="1" l="1"/>
  <c r="DC20" i="1"/>
  <c r="CR20" i="1"/>
  <c r="AA20" i="1"/>
  <c r="DN20" i="1"/>
  <c r="AA37" i="1"/>
  <c r="I37" i="1"/>
  <c r="BR37" i="1"/>
  <c r="CR37" i="1"/>
  <c r="BD37" i="1"/>
  <c r="DN37" i="1"/>
  <c r="I20" i="1"/>
  <c r="AP20" i="1"/>
  <c r="CF37" i="1"/>
  <c r="DC37" i="1"/>
  <c r="H37" i="1"/>
  <c r="AP37" i="1"/>
  <c r="CF20" i="1"/>
  <c r="BR20" i="1"/>
  <c r="BD20" i="1"/>
  <c r="H20" i="1"/>
  <c r="BE29" i="1" l="1"/>
  <c r="BE19" i="1"/>
  <c r="BE30" i="1"/>
  <c r="BE15" i="1"/>
  <c r="BE18" i="1"/>
  <c r="BE26" i="1"/>
  <c r="BE21" i="1"/>
  <c r="AB29" i="1"/>
  <c r="AB15" i="1"/>
  <c r="AB18" i="1"/>
  <c r="AB26" i="1"/>
  <c r="AB30" i="1"/>
  <c r="AB19" i="1"/>
  <c r="AB21" i="1"/>
  <c r="BS15" i="1"/>
  <c r="BS21" i="1"/>
  <c r="BS26" i="1"/>
  <c r="BS18" i="1"/>
  <c r="BS30" i="1"/>
  <c r="BS29" i="1"/>
  <c r="BS19" i="1"/>
  <c r="CG30" i="1"/>
  <c r="CG29" i="1"/>
  <c r="CG21" i="1"/>
  <c r="CG15" i="1"/>
  <c r="CG26" i="1"/>
  <c r="CG19" i="1"/>
  <c r="CG18" i="1"/>
  <c r="AQ30" i="1"/>
  <c r="AQ29" i="1"/>
  <c r="AQ19" i="1"/>
  <c r="AQ15" i="1"/>
  <c r="AQ21" i="1"/>
  <c r="AQ18" i="1"/>
  <c r="AQ26" i="1"/>
  <c r="CG8" i="1"/>
  <c r="CG16" i="1"/>
  <c r="CG33" i="1"/>
  <c r="BS16" i="1"/>
  <c r="BS33" i="1"/>
  <c r="BE16" i="1"/>
  <c r="BE33" i="1"/>
  <c r="AQ16" i="1"/>
  <c r="AQ33" i="1"/>
  <c r="AB16" i="1"/>
  <c r="AB33" i="1"/>
  <c r="BS8" i="1"/>
  <c r="BS22" i="1"/>
  <c r="BE22" i="1"/>
  <c r="AB8" i="1"/>
  <c r="AQ22" i="1"/>
  <c r="AB22" i="1"/>
  <c r="AQ8" i="1"/>
  <c r="BE8" i="1"/>
  <c r="CG22" i="1"/>
  <c r="CG24" i="1"/>
  <c r="CG7" i="1"/>
  <c r="CG32" i="1"/>
  <c r="CG9" i="1"/>
  <c r="CG10" i="1"/>
  <c r="BS32" i="1"/>
  <c r="BS9" i="1"/>
  <c r="BS10" i="1"/>
  <c r="BS24" i="1"/>
  <c r="BE32" i="1"/>
  <c r="BE10" i="1"/>
  <c r="BE9" i="1"/>
  <c r="BE24" i="1"/>
  <c r="AQ32" i="1"/>
  <c r="AQ10" i="1"/>
  <c r="AQ9" i="1"/>
  <c r="AQ24" i="1"/>
  <c r="AB32" i="1"/>
  <c r="AB9" i="1"/>
  <c r="AB10" i="1"/>
  <c r="AB24" i="1"/>
  <c r="BS7" i="1"/>
  <c r="BE7" i="1"/>
  <c r="AQ7" i="1"/>
  <c r="AB7" i="1"/>
  <c r="G37" i="1"/>
  <c r="G20" i="1"/>
  <c r="F30" i="1" l="1"/>
  <c r="F26" i="1"/>
  <c r="F29" i="1"/>
  <c r="F21" i="1"/>
  <c r="F18" i="1"/>
  <c r="F19" i="1"/>
  <c r="F15" i="1"/>
  <c r="F33" i="1"/>
  <c r="F16" i="1"/>
  <c r="F8" i="1"/>
  <c r="F22" i="1"/>
  <c r="F32" i="1"/>
  <c r="F10" i="1"/>
  <c r="F24" i="1"/>
  <c r="F9" i="1"/>
  <c r="F7" i="1"/>
  <c r="BE11" i="1"/>
  <c r="CG11" i="1"/>
  <c r="BS11" i="1"/>
  <c r="AB11" i="1"/>
  <c r="AQ11" i="1"/>
  <c r="BE28" i="1"/>
  <c r="BS28" i="1"/>
  <c r="CG28" i="1"/>
  <c r="AB28" i="1"/>
  <c r="AQ28" i="1"/>
  <c r="BE27" i="1"/>
  <c r="BE31" i="1"/>
  <c r="BE17" i="1"/>
  <c r="BE34" i="1"/>
  <c r="BE25" i="1"/>
  <c r="BE14" i="1"/>
  <c r="CG31" i="1"/>
  <c r="CG34" i="1"/>
  <c r="CG25" i="1"/>
  <c r="CG27" i="1"/>
  <c r="CG17" i="1"/>
  <c r="CG14" i="1"/>
  <c r="BS27" i="1"/>
  <c r="BS34" i="1"/>
  <c r="BS25" i="1"/>
  <c r="BS17" i="1"/>
  <c r="BS14" i="1"/>
  <c r="BS31" i="1"/>
  <c r="AB14" i="1"/>
  <c r="AB27" i="1"/>
  <c r="AB31" i="1"/>
  <c r="AB25" i="1"/>
  <c r="AB17" i="1"/>
  <c r="AB34" i="1"/>
  <c r="AQ14" i="1"/>
  <c r="AQ27" i="1"/>
  <c r="AQ25" i="1"/>
  <c r="AQ31" i="1"/>
  <c r="AQ34" i="1"/>
  <c r="AQ17" i="1"/>
  <c r="CG23" i="1"/>
  <c r="AB23" i="1"/>
  <c r="AQ23" i="1"/>
  <c r="BE23" i="1"/>
  <c r="BS23" i="1"/>
  <c r="AQ37" i="1"/>
  <c r="BS37" i="1"/>
  <c r="AB37" i="1"/>
  <c r="BE37" i="1"/>
  <c r="CG37" i="1"/>
  <c r="AB20" i="1"/>
  <c r="CG20" i="1"/>
  <c r="BS20" i="1"/>
  <c r="AQ20" i="1"/>
  <c r="BE20" i="1"/>
  <c r="F11" i="1" l="1"/>
  <c r="F28" i="1"/>
  <c r="F17" i="1"/>
  <c r="F31" i="1"/>
  <c r="F27" i="1"/>
  <c r="F34" i="1"/>
  <c r="F25" i="1"/>
  <c r="F14" i="1"/>
  <c r="F23" i="1"/>
  <c r="F20" i="1"/>
  <c r="F37" i="1"/>
</calcChain>
</file>

<file path=xl/sharedStrings.xml><?xml version="1.0" encoding="utf-8"?>
<sst xmlns="http://schemas.openxmlformats.org/spreadsheetml/2006/main" count="357" uniqueCount="79">
  <si>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</si>
  <si>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</si>
  <si>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</si>
  <si>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</si>
  <si>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</si>
  <si>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</si>
  <si>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</si>
  <si>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</si>
  <si>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</si>
  <si>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</si>
  <si>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</si>
  <si>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</si>
  <si>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</si>
  <si>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</si>
  <si>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</si>
  <si>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</si>
  <si>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</si>
  <si>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</si>
  <si>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</si>
  <si>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</si>
  <si>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</si>
  <si>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</si>
  <si>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</si>
  <si>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</si>
  <si>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</si>
  <si>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</si>
  <si>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</si>
  <si>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</si>
  <si>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</si>
  <si>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</si>
  <si>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</si>
  <si>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</si>
  <si>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</si>
  <si>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</si>
  <si>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</si>
  <si>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</si>
  <si>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</si>
  <si>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</si>
  <si>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</si>
  <si>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</si>
  <si>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</si>
  <si>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</si>
  <si>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</si>
  <si>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RJ H.</t>
  </si>
  <si>
    <t>Open (Optic) Division</t>
  </si>
  <si>
    <t>Division</t>
  </si>
  <si>
    <t>Tactical (Red Dot) Division</t>
  </si>
  <si>
    <t>Dwain M.</t>
  </si>
  <si>
    <t>SCAR</t>
  </si>
  <si>
    <t>Jim M.</t>
  </si>
  <si>
    <t>Grady S.</t>
  </si>
  <si>
    <t xml:space="preserve"> </t>
  </si>
  <si>
    <t>Frank G.</t>
  </si>
  <si>
    <t>Randy O.</t>
  </si>
  <si>
    <t>Iron Division</t>
  </si>
  <si>
    <t>Arnaud G.</t>
  </si>
  <si>
    <t>Michael M.</t>
  </si>
  <si>
    <t>Damon V.</t>
  </si>
  <si>
    <t>Juan M.</t>
  </si>
  <si>
    <t>Iron</t>
  </si>
  <si>
    <t>M1A</t>
  </si>
  <si>
    <t>Robert F.</t>
  </si>
  <si>
    <t>?</t>
  </si>
  <si>
    <t>Kenny H.</t>
  </si>
  <si>
    <t>Don W.</t>
  </si>
  <si>
    <t>Steve H.</t>
  </si>
  <si>
    <t>Rich N.</t>
  </si>
  <si>
    <t>Brian J.</t>
  </si>
  <si>
    <t>John H.</t>
  </si>
  <si>
    <t>Jorge P.</t>
  </si>
  <si>
    <t>Jason D.</t>
  </si>
  <si>
    <t>Christina G.</t>
  </si>
  <si>
    <t>Paul B.</t>
  </si>
  <si>
    <t>Carter R.</t>
  </si>
  <si>
    <t>Roy W.</t>
  </si>
  <si>
    <t>Ryan W.</t>
  </si>
  <si>
    <t>Ryan P.</t>
  </si>
  <si>
    <t>Eric D.</t>
  </si>
  <si>
    <t>Eric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</si>
</sst>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2"/>
  <sheetViews>
    <sheetView tabSelected="1" workbookViewId="0">
      <pane xSplit="3" topLeftCell="D1" activePane="topRight" state="frozen"/>
      <selection pane="topRight" activeCell="A4" sqref="A4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46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41</v>
      </c>
      <c r="D7" s="31" t="s">
        <v>32</v>
      </c>
      <c r="E7" s="30" t="s">
        <v>33</v>
      </c>
      <c r="F7" s="45">
        <f t="shared" ref="F7:F11" si="0" xml:space="preserve"> AB7+AQ7+BE7+BS7+CG7</f>
        <v>454.46555333046115</v>
      </c>
      <c r="G7" s="29">
        <f t="shared" ref="G7:G11" si="1">H7+I7+J7</f>
        <v>244.55</v>
      </c>
      <c r="H7" s="22">
        <f t="shared" ref="H7:H11" si="2">X7+AM7+BA7+BO7+CC7+CO7+CZ7+DK7</f>
        <v>221.55</v>
      </c>
      <c r="I7" s="7">
        <f t="shared" ref="I7:I11" si="3">Z7+AO7+BC7+BQ7+CE7+CQ7+DB7+DM7</f>
        <v>5</v>
      </c>
      <c r="J7" s="24">
        <f t="shared" ref="J7:J11" si="4">R7+AG7+AU7+BI7+BW7+CJ7+CU7+DF7</f>
        <v>18</v>
      </c>
      <c r="K7" s="12">
        <v>46.23</v>
      </c>
      <c r="L7" s="2"/>
      <c r="M7" s="2"/>
      <c r="N7" s="2"/>
      <c r="O7" s="2"/>
      <c r="P7" s="2"/>
      <c r="Q7" s="2"/>
      <c r="R7" s="3">
        <v>10</v>
      </c>
      <c r="S7" s="3"/>
      <c r="T7" s="3"/>
      <c r="U7" s="3"/>
      <c r="V7" s="3"/>
      <c r="W7" s="13"/>
      <c r="X7" s="6">
        <f t="shared" ref="X7:X11" si="5">K7+L7+M7+N7+O7+P7+Q7</f>
        <v>46.23</v>
      </c>
      <c r="Y7" s="10">
        <f t="shared" ref="Y7:Y11" si="6">R7</f>
        <v>10</v>
      </c>
      <c r="Z7" s="3">
        <f t="shared" ref="Z7:Z11" si="7">(S7*5)+(T7*10)+(U7*15)+(V7*10)+(W7*20)</f>
        <v>0</v>
      </c>
      <c r="AA7" s="33">
        <f t="shared" ref="AA7:AA11" si="8">X7+Y7+Z7</f>
        <v>56.23</v>
      </c>
      <c r="AB7" s="44">
        <f>(MIN(AA$5:AA$34)/AA7)*100</f>
        <v>94.113462564467369</v>
      </c>
      <c r="AC7" s="12">
        <v>45.11</v>
      </c>
      <c r="AD7" s="2"/>
      <c r="AE7" s="2"/>
      <c r="AF7" s="2"/>
      <c r="AG7" s="3">
        <v>8</v>
      </c>
      <c r="AH7" s="3"/>
      <c r="AI7" s="3"/>
      <c r="AJ7" s="3"/>
      <c r="AK7" s="3"/>
      <c r="AL7" s="3"/>
      <c r="AM7" s="6">
        <f t="shared" ref="AM7:AM11" si="9">AC7+AD7+AE7+AF7</f>
        <v>45.11</v>
      </c>
      <c r="AN7" s="10">
        <f t="shared" ref="AN7:AN11" si="10">AG7</f>
        <v>8</v>
      </c>
      <c r="AO7" s="3">
        <f t="shared" ref="AO7:AO11" si="11">(AH7*5)+(AI7*10)+(AJ7*15)+(AK7*10)+(AL7*20)</f>
        <v>0</v>
      </c>
      <c r="AP7" s="11">
        <f t="shared" ref="AP7:AP11" si="12">AM7+AN7+AO7</f>
        <v>53.11</v>
      </c>
      <c r="AQ7" s="44">
        <f>(MIN(AP$5:AP$34)/AP7)*100</f>
        <v>89.66296366032762</v>
      </c>
      <c r="AR7" s="12">
        <v>55.13</v>
      </c>
      <c r="AS7" s="2"/>
      <c r="AT7" s="2"/>
      <c r="AU7" s="3">
        <v>0</v>
      </c>
      <c r="AV7" s="3"/>
      <c r="AW7" s="3"/>
      <c r="AX7" s="3"/>
      <c r="AY7" s="3"/>
      <c r="AZ7" s="3"/>
      <c r="BA7" s="6">
        <f t="shared" ref="BA7:BA11" si="13">AR7+AS7+AT7</f>
        <v>55.13</v>
      </c>
      <c r="BB7" s="10">
        <f t="shared" ref="BB7:BB11" si="14">AU7</f>
        <v>0</v>
      </c>
      <c r="BC7" s="3">
        <f t="shared" ref="BC7:BC11" si="15">(AV7*5)+(AW7*10)+(AX7*15)+(AY7*10)+(AZ7*20)</f>
        <v>0</v>
      </c>
      <c r="BD7" s="11">
        <f t="shared" ref="BD7:BD11" si="16">BA7+BB7+BC7</f>
        <v>55.13</v>
      </c>
      <c r="BE7" s="44">
        <f>(MIN(BD$5:BD$34)/BD7)*100</f>
        <v>100</v>
      </c>
      <c r="BF7" s="12">
        <v>27.65</v>
      </c>
      <c r="BG7" s="2"/>
      <c r="BH7" s="2"/>
      <c r="BI7" s="3">
        <v>0</v>
      </c>
      <c r="BJ7" s="3">
        <v>1</v>
      </c>
      <c r="BK7" s="3"/>
      <c r="BL7" s="3"/>
      <c r="BM7" s="3"/>
      <c r="BN7" s="3"/>
      <c r="BO7" s="6">
        <f t="shared" ref="BO7:BO11" si="17">BF7+BG7+BH7</f>
        <v>27.65</v>
      </c>
      <c r="BP7" s="10">
        <f t="shared" ref="BP7:BP11" si="18">BI7</f>
        <v>0</v>
      </c>
      <c r="BQ7" s="3">
        <f t="shared" ref="BQ7:BQ11" si="19">(BJ7*5)+(BK7*10)+(BL7*15)+(BM7*10)+(BN7*20)</f>
        <v>5</v>
      </c>
      <c r="BR7" s="33">
        <f t="shared" ref="BR7:BR11" si="20">BO7+BP7+BQ7</f>
        <v>32.65</v>
      </c>
      <c r="BS7" s="44">
        <f>(MIN(BR$5:BR$34)/BR7)*100</f>
        <v>70.689127105666145</v>
      </c>
      <c r="BT7" s="12">
        <v>47.43</v>
      </c>
      <c r="BU7" s="2"/>
      <c r="BV7" s="2"/>
      <c r="BW7" s="3">
        <v>0</v>
      </c>
      <c r="BX7" s="3"/>
      <c r="BY7" s="3"/>
      <c r="BZ7" s="3"/>
      <c r="CA7" s="3"/>
      <c r="CB7" s="3"/>
      <c r="CC7" s="6">
        <f t="shared" ref="CC7:CC11" si="21">BT7+BU7+BV7</f>
        <v>47.43</v>
      </c>
      <c r="CD7" s="10">
        <f t="shared" ref="CD7:CD11" si="22">BW7</f>
        <v>0</v>
      </c>
      <c r="CE7" s="3">
        <f t="shared" ref="CE7:CE11" si="23">(BX7*5)+(BY7*10)+(BZ7*15)+(CA7*10)+(CB7*20)</f>
        <v>0</v>
      </c>
      <c r="CF7" s="11">
        <f t="shared" ref="CF7:CF11" si="24">CC7+CD7+CE7</f>
        <v>47.43</v>
      </c>
      <c r="CG7" s="44">
        <f>(MIN(CF$5:CF$34)/CF7)*100</f>
        <v>100</v>
      </c>
      <c r="CH7" s="12"/>
      <c r="CI7" s="2"/>
      <c r="CJ7" s="3"/>
      <c r="CK7" s="3"/>
      <c r="CL7" s="3"/>
      <c r="CM7" s="3"/>
      <c r="CN7" s="3"/>
      <c r="CO7" s="6">
        <f t="shared" ref="CO7:CO11" si="25">CH7+CI7</f>
        <v>0</v>
      </c>
      <c r="CP7" s="10">
        <f t="shared" ref="CP7:CP11" si="26">CI7</f>
        <v>0</v>
      </c>
      <c r="CQ7" s="3">
        <f t="shared" ref="CQ7:CQ11" si="27">(CK7*3)+(CL7*5)+(CM7*5)+(CN7*20)</f>
        <v>0</v>
      </c>
      <c r="CR7" s="11">
        <f t="shared" ref="CR7:CR11" si="28">CO7+CP7+CQ7</f>
        <v>0</v>
      </c>
      <c r="CS7" s="12"/>
      <c r="CT7" s="2"/>
      <c r="CU7" s="3"/>
      <c r="CV7" s="3"/>
      <c r="CW7" s="3"/>
      <c r="CX7" s="3"/>
      <c r="CY7" s="3"/>
      <c r="CZ7" s="6">
        <f t="shared" ref="CZ7:CZ11" si="29">CS7+CT7</f>
        <v>0</v>
      </c>
      <c r="DA7" s="10">
        <f t="shared" ref="DA7:DA11" si="30">CT7</f>
        <v>0</v>
      </c>
      <c r="DB7" s="3">
        <f t="shared" ref="DB7:DB11" si="31">(CV7*3)+(CW7*5)+(CX7*5)+(CY7*20)</f>
        <v>0</v>
      </c>
      <c r="DC7" s="11">
        <f t="shared" ref="DC7:DC11" si="32">CZ7+DA7+DB7</f>
        <v>0</v>
      </c>
      <c r="DD7" s="12"/>
      <c r="DE7" s="2"/>
      <c r="DF7" s="3"/>
      <c r="DG7" s="3"/>
      <c r="DH7" s="3"/>
      <c r="DI7" s="3"/>
      <c r="DJ7" s="3"/>
      <c r="DK7" s="6">
        <f t="shared" ref="DK7:DK11" si="33">DD7+DE7</f>
        <v>0</v>
      </c>
      <c r="DL7" s="10">
        <f t="shared" ref="DL7:DL11" si="34">DE7</f>
        <v>0</v>
      </c>
      <c r="DM7" s="3">
        <f t="shared" ref="DM7:DM11" si="35">(DG7*3)+(DH7*5)+(DI7*5)+(DJ7*20)</f>
        <v>0</v>
      </c>
      <c r="DN7" s="11">
        <f t="shared" ref="DN7:DN11" si="36">DK7+DL7+DM7</f>
        <v>0</v>
      </c>
    </row>
    <row r="8" spans="1:118" ht="15" x14ac:dyDescent="0.2">
      <c r="A8" s="14">
        <v>8</v>
      </c>
      <c r="B8" s="14">
        <v>2</v>
      </c>
      <c r="C8" s="8" t="s">
        <v>65</v>
      </c>
      <c r="D8" s="31" t="s">
        <v>32</v>
      </c>
      <c r="E8" s="30" t="s">
        <v>33</v>
      </c>
      <c r="F8" s="45">
        <f t="shared" si="0"/>
        <v>336.81415581192368</v>
      </c>
      <c r="G8" s="29">
        <f t="shared" si="1"/>
        <v>420.01</v>
      </c>
      <c r="H8" s="22">
        <f t="shared" si="2"/>
        <v>285.01</v>
      </c>
      <c r="I8" s="7">
        <f t="shared" si="3"/>
        <v>0</v>
      </c>
      <c r="J8" s="24">
        <f t="shared" si="4"/>
        <v>135</v>
      </c>
      <c r="K8" s="12">
        <v>65.599999999999994</v>
      </c>
      <c r="L8" s="2"/>
      <c r="M8" s="2"/>
      <c r="N8" s="2"/>
      <c r="O8" s="2"/>
      <c r="P8" s="2"/>
      <c r="Q8" s="2"/>
      <c r="R8" s="3">
        <v>110</v>
      </c>
      <c r="S8" s="3"/>
      <c r="T8" s="3"/>
      <c r="U8" s="3"/>
      <c r="V8" s="3"/>
      <c r="W8" s="13"/>
      <c r="X8" s="6">
        <f t="shared" si="5"/>
        <v>65.599999999999994</v>
      </c>
      <c r="Y8" s="10">
        <f t="shared" si="6"/>
        <v>110</v>
      </c>
      <c r="Z8" s="3">
        <f t="shared" si="7"/>
        <v>0</v>
      </c>
      <c r="AA8" s="33">
        <f t="shared" si="8"/>
        <v>175.6</v>
      </c>
      <c r="AB8" s="44">
        <f>(MIN(AA$5:AA$34)/AA8)*100</f>
        <v>30.136674259681094</v>
      </c>
      <c r="AC8" s="12">
        <v>55.01</v>
      </c>
      <c r="AD8" s="2"/>
      <c r="AE8" s="2"/>
      <c r="AF8" s="2"/>
      <c r="AG8" s="3">
        <v>17</v>
      </c>
      <c r="AH8" s="3"/>
      <c r="AI8" s="3"/>
      <c r="AJ8" s="3"/>
      <c r="AK8" s="3"/>
      <c r="AL8" s="3"/>
      <c r="AM8" s="6">
        <f t="shared" si="9"/>
        <v>55.01</v>
      </c>
      <c r="AN8" s="10">
        <f t="shared" si="10"/>
        <v>17</v>
      </c>
      <c r="AO8" s="3">
        <f t="shared" si="11"/>
        <v>0</v>
      </c>
      <c r="AP8" s="11">
        <f t="shared" si="12"/>
        <v>72.009999999999991</v>
      </c>
      <c r="AQ8" s="44">
        <f>(MIN(AP$5:AP$34)/AP8)*100</f>
        <v>66.129704207748929</v>
      </c>
      <c r="AR8" s="12">
        <v>62.07</v>
      </c>
      <c r="AS8" s="2"/>
      <c r="AT8" s="2"/>
      <c r="AU8" s="3">
        <v>3</v>
      </c>
      <c r="AV8" s="3"/>
      <c r="AW8" s="3"/>
      <c r="AX8" s="3"/>
      <c r="AY8" s="3"/>
      <c r="AZ8" s="3"/>
      <c r="BA8" s="6">
        <f t="shared" si="13"/>
        <v>62.07</v>
      </c>
      <c r="BB8" s="10">
        <f t="shared" si="14"/>
        <v>3</v>
      </c>
      <c r="BC8" s="3">
        <f t="shared" si="15"/>
        <v>0</v>
      </c>
      <c r="BD8" s="11">
        <f t="shared" si="16"/>
        <v>65.069999999999993</v>
      </c>
      <c r="BE8" s="44">
        <f>(MIN(BD$5:BD$34)/BD8)*100</f>
        <v>84.724143230367304</v>
      </c>
      <c r="BF8" s="12">
        <v>19.21</v>
      </c>
      <c r="BG8" s="2"/>
      <c r="BH8" s="2"/>
      <c r="BI8" s="3">
        <v>4</v>
      </c>
      <c r="BJ8" s="3"/>
      <c r="BK8" s="3"/>
      <c r="BL8" s="3"/>
      <c r="BM8" s="3"/>
      <c r="BN8" s="3"/>
      <c r="BO8" s="6">
        <f t="shared" si="17"/>
        <v>19.21</v>
      </c>
      <c r="BP8" s="10">
        <f t="shared" si="18"/>
        <v>4</v>
      </c>
      <c r="BQ8" s="3">
        <f t="shared" si="19"/>
        <v>0</v>
      </c>
      <c r="BR8" s="33">
        <f t="shared" si="20"/>
        <v>23.21</v>
      </c>
      <c r="BS8" s="44">
        <f>(MIN(BR$5:BR$34)/BR8)*100</f>
        <v>99.439896596294687</v>
      </c>
      <c r="BT8" s="12">
        <v>83.12</v>
      </c>
      <c r="BU8" s="2"/>
      <c r="BV8" s="2"/>
      <c r="BW8" s="3">
        <v>1</v>
      </c>
      <c r="BX8" s="3"/>
      <c r="BY8" s="3"/>
      <c r="BZ8" s="3"/>
      <c r="CA8" s="3"/>
      <c r="CB8" s="3"/>
      <c r="CC8" s="6">
        <f t="shared" si="21"/>
        <v>83.12</v>
      </c>
      <c r="CD8" s="10">
        <f t="shared" si="22"/>
        <v>1</v>
      </c>
      <c r="CE8" s="3">
        <f t="shared" si="23"/>
        <v>0</v>
      </c>
      <c r="CF8" s="11">
        <f t="shared" si="24"/>
        <v>84.12</v>
      </c>
      <c r="CG8" s="44">
        <f>(MIN(CF$5:CF$34)/CF8)*100</f>
        <v>56.383737517831669</v>
      </c>
      <c r="CH8" s="12"/>
      <c r="CI8" s="2"/>
      <c r="CJ8" s="3"/>
      <c r="CK8" s="3"/>
      <c r="CL8" s="3"/>
      <c r="CM8" s="3"/>
      <c r="CN8" s="3"/>
      <c r="CO8" s="6">
        <f t="shared" si="25"/>
        <v>0</v>
      </c>
      <c r="CP8" s="10">
        <f t="shared" si="26"/>
        <v>0</v>
      </c>
      <c r="CQ8" s="3">
        <f t="shared" si="27"/>
        <v>0</v>
      </c>
      <c r="CR8" s="11">
        <f t="shared" si="28"/>
        <v>0</v>
      </c>
      <c r="CS8" s="12"/>
      <c r="CT8" s="2"/>
      <c r="CU8" s="3"/>
      <c r="CV8" s="3"/>
      <c r="CW8" s="3"/>
      <c r="CX8" s="3"/>
      <c r="CY8" s="3"/>
      <c r="CZ8" s="6">
        <f t="shared" si="29"/>
        <v>0</v>
      </c>
      <c r="DA8" s="10">
        <f t="shared" si="30"/>
        <v>0</v>
      </c>
      <c r="DB8" s="3">
        <f t="shared" si="31"/>
        <v>0</v>
      </c>
      <c r="DC8" s="11">
        <f t="shared" si="32"/>
        <v>0</v>
      </c>
      <c r="DD8" s="12"/>
      <c r="DE8" s="2"/>
      <c r="DF8" s="3"/>
      <c r="DG8" s="3"/>
      <c r="DH8" s="3"/>
      <c r="DI8" s="3"/>
      <c r="DJ8" s="3"/>
      <c r="DK8" s="6">
        <f t="shared" si="33"/>
        <v>0</v>
      </c>
      <c r="DL8" s="10">
        <f t="shared" si="34"/>
        <v>0</v>
      </c>
      <c r="DM8" s="3">
        <f t="shared" si="35"/>
        <v>0</v>
      </c>
      <c r="DN8" s="11">
        <f t="shared" si="36"/>
        <v>0</v>
      </c>
    </row>
    <row r="9" spans="1:118" ht="15" x14ac:dyDescent="0.2">
      <c r="A9" s="14">
        <v>12</v>
      </c>
      <c r="B9" s="14">
        <v>3</v>
      </c>
      <c r="C9" s="8" t="s">
        <v>78</v>
      </c>
      <c r="D9" s="31" t="s">
        <v>32</v>
      </c>
      <c r="E9" s="30" t="s">
        <v>33</v>
      </c>
      <c r="F9" s="45">
        <f t="shared" si="0"/>
        <v>278.32676518449495</v>
      </c>
      <c r="G9" s="29">
        <f t="shared" si="1"/>
        <v>509.62</v>
      </c>
      <c r="H9" s="22">
        <f t="shared" si="2"/>
        <v>291.62</v>
      </c>
      <c r="I9" s="7">
        <f t="shared" si="3"/>
        <v>5</v>
      </c>
      <c r="J9" s="24">
        <f t="shared" si="4"/>
        <v>213</v>
      </c>
      <c r="K9" s="12">
        <v>61.4</v>
      </c>
      <c r="L9" s="2"/>
      <c r="M9" s="2"/>
      <c r="N9" s="2"/>
      <c r="O9" s="2"/>
      <c r="P9" s="2"/>
      <c r="Q9" s="2"/>
      <c r="R9" s="3">
        <v>150</v>
      </c>
      <c r="S9" s="3"/>
      <c r="T9" s="3"/>
      <c r="U9" s="3"/>
      <c r="V9" s="3"/>
      <c r="W9" s="13"/>
      <c r="X9" s="6">
        <f t="shared" si="5"/>
        <v>61.4</v>
      </c>
      <c r="Y9" s="10">
        <f t="shared" si="6"/>
        <v>150</v>
      </c>
      <c r="Z9" s="3">
        <f t="shared" si="7"/>
        <v>0</v>
      </c>
      <c r="AA9" s="33">
        <f t="shared" si="8"/>
        <v>211.4</v>
      </c>
      <c r="AB9" s="44">
        <f>(MIN(AA$5:AA$34)/AA9)*100</f>
        <v>25.03311258278146</v>
      </c>
      <c r="AC9" s="12">
        <v>60.77</v>
      </c>
      <c r="AD9" s="2"/>
      <c r="AE9" s="2"/>
      <c r="AF9" s="2"/>
      <c r="AG9" s="3">
        <v>42</v>
      </c>
      <c r="AH9" s="3"/>
      <c r="AI9" s="3"/>
      <c r="AJ9" s="3"/>
      <c r="AK9" s="3"/>
      <c r="AL9" s="3"/>
      <c r="AM9" s="6">
        <f t="shared" si="9"/>
        <v>60.77</v>
      </c>
      <c r="AN9" s="10">
        <f t="shared" si="10"/>
        <v>42</v>
      </c>
      <c r="AO9" s="3">
        <f t="shared" si="11"/>
        <v>0</v>
      </c>
      <c r="AP9" s="11">
        <f t="shared" si="12"/>
        <v>102.77000000000001</v>
      </c>
      <c r="AQ9" s="44">
        <f>(MIN(AP$5:AP$34)/AP9)*100</f>
        <v>46.336479517368872</v>
      </c>
      <c r="AR9" s="12">
        <v>67.510000000000005</v>
      </c>
      <c r="AS9" s="2"/>
      <c r="AT9" s="2"/>
      <c r="AU9" s="3">
        <v>15</v>
      </c>
      <c r="AV9" s="3">
        <v>1</v>
      </c>
      <c r="AW9" s="3"/>
      <c r="AX9" s="3"/>
      <c r="AY9" s="3"/>
      <c r="AZ9" s="3"/>
      <c r="BA9" s="6">
        <f t="shared" si="13"/>
        <v>67.510000000000005</v>
      </c>
      <c r="BB9" s="10">
        <f t="shared" si="14"/>
        <v>15</v>
      </c>
      <c r="BC9" s="3">
        <f t="shared" si="15"/>
        <v>5</v>
      </c>
      <c r="BD9" s="11">
        <f t="shared" si="16"/>
        <v>87.51</v>
      </c>
      <c r="BE9" s="44">
        <f>(MIN(BD$5:BD$34)/BD9)*100</f>
        <v>62.998514455490792</v>
      </c>
      <c r="BF9" s="12">
        <v>25.05</v>
      </c>
      <c r="BG9" s="2"/>
      <c r="BH9" s="2"/>
      <c r="BI9" s="3">
        <v>2</v>
      </c>
      <c r="BJ9" s="3"/>
      <c r="BK9" s="3"/>
      <c r="BL9" s="3"/>
      <c r="BM9" s="3"/>
      <c r="BN9" s="3"/>
      <c r="BO9" s="6">
        <f t="shared" si="17"/>
        <v>25.05</v>
      </c>
      <c r="BP9" s="10">
        <f t="shared" si="18"/>
        <v>2</v>
      </c>
      <c r="BQ9" s="3">
        <f t="shared" si="19"/>
        <v>0</v>
      </c>
      <c r="BR9" s="33">
        <f t="shared" si="20"/>
        <v>27.05</v>
      </c>
      <c r="BS9" s="44">
        <f>(MIN(BR$5:BR$34)/BR9)*100</f>
        <v>85.323475046210717</v>
      </c>
      <c r="BT9" s="12">
        <v>76.89</v>
      </c>
      <c r="BU9" s="2"/>
      <c r="BV9" s="2"/>
      <c r="BW9" s="3">
        <v>4</v>
      </c>
      <c r="BX9" s="3"/>
      <c r="BY9" s="3"/>
      <c r="BZ9" s="3"/>
      <c r="CA9" s="3"/>
      <c r="CB9" s="3"/>
      <c r="CC9" s="6">
        <f t="shared" si="21"/>
        <v>76.89</v>
      </c>
      <c r="CD9" s="10">
        <f t="shared" si="22"/>
        <v>4</v>
      </c>
      <c r="CE9" s="3">
        <f t="shared" si="23"/>
        <v>0</v>
      </c>
      <c r="CF9" s="11">
        <f t="shared" si="24"/>
        <v>80.89</v>
      </c>
      <c r="CG9" s="44">
        <f>(MIN(CF$5:CF$34)/CF9)*100</f>
        <v>58.635183582643094</v>
      </c>
      <c r="CH9" s="12"/>
      <c r="CI9" s="2"/>
      <c r="CJ9" s="3"/>
      <c r="CK9" s="3"/>
      <c r="CL9" s="3"/>
      <c r="CM9" s="3"/>
      <c r="CN9" s="3"/>
      <c r="CO9" s="6">
        <f t="shared" si="25"/>
        <v>0</v>
      </c>
      <c r="CP9" s="10">
        <f t="shared" si="26"/>
        <v>0</v>
      </c>
      <c r="CQ9" s="3">
        <f t="shared" si="27"/>
        <v>0</v>
      </c>
      <c r="CR9" s="11">
        <f t="shared" si="28"/>
        <v>0</v>
      </c>
      <c r="CS9" s="12"/>
      <c r="CT9" s="2"/>
      <c r="CU9" s="3"/>
      <c r="CV9" s="3"/>
      <c r="CW9" s="3"/>
      <c r="CX9" s="3"/>
      <c r="CY9" s="3"/>
      <c r="CZ9" s="6">
        <f t="shared" si="29"/>
        <v>0</v>
      </c>
      <c r="DA9" s="10">
        <f t="shared" si="30"/>
        <v>0</v>
      </c>
      <c r="DB9" s="3">
        <f t="shared" si="31"/>
        <v>0</v>
      </c>
      <c r="DC9" s="11">
        <f t="shared" si="32"/>
        <v>0</v>
      </c>
      <c r="DD9" s="12"/>
      <c r="DE9" s="2"/>
      <c r="DF9" s="3"/>
      <c r="DG9" s="3"/>
      <c r="DH9" s="3"/>
      <c r="DI9" s="3"/>
      <c r="DJ9" s="3"/>
      <c r="DK9" s="6">
        <f t="shared" si="33"/>
        <v>0</v>
      </c>
      <c r="DL9" s="10">
        <f t="shared" si="34"/>
        <v>0</v>
      </c>
      <c r="DM9" s="3">
        <f t="shared" si="35"/>
        <v>0</v>
      </c>
      <c r="DN9" s="11">
        <f t="shared" si="36"/>
        <v>0</v>
      </c>
    </row>
    <row r="10" spans="1:118" ht="15" x14ac:dyDescent="0.2">
      <c r="A10" s="14">
        <v>15</v>
      </c>
      <c r="B10" s="14">
        <v>4</v>
      </c>
      <c r="C10" s="8" t="s">
        <v>55</v>
      </c>
      <c r="D10" s="31" t="s">
        <v>62</v>
      </c>
      <c r="E10" s="30" t="s">
        <v>33</v>
      </c>
      <c r="F10" s="45">
        <f t="shared" si="0"/>
        <v>256.77756101393589</v>
      </c>
      <c r="G10" s="29">
        <f t="shared" si="1"/>
        <v>523</v>
      </c>
      <c r="H10" s="22">
        <f t="shared" si="2"/>
        <v>278</v>
      </c>
      <c r="I10" s="7">
        <f t="shared" si="3"/>
        <v>20</v>
      </c>
      <c r="J10" s="24">
        <f t="shared" si="4"/>
        <v>225</v>
      </c>
      <c r="K10" s="12">
        <v>55.99</v>
      </c>
      <c r="L10" s="2"/>
      <c r="M10" s="2"/>
      <c r="N10" s="2"/>
      <c r="O10" s="2"/>
      <c r="P10" s="2"/>
      <c r="Q10" s="2"/>
      <c r="R10" s="3">
        <v>110</v>
      </c>
      <c r="S10" s="3"/>
      <c r="T10" s="3"/>
      <c r="U10" s="3"/>
      <c r="V10" s="3"/>
      <c r="W10" s="13"/>
      <c r="X10" s="6">
        <f t="shared" si="5"/>
        <v>55.99</v>
      </c>
      <c r="Y10" s="10">
        <f t="shared" si="6"/>
        <v>110</v>
      </c>
      <c r="Z10" s="3">
        <f t="shared" si="7"/>
        <v>0</v>
      </c>
      <c r="AA10" s="33">
        <f t="shared" si="8"/>
        <v>165.99</v>
      </c>
      <c r="AB10" s="44">
        <f>(MIN(AA$5:AA$34)/AA10)*100</f>
        <v>31.881438640881981</v>
      </c>
      <c r="AC10" s="12">
        <v>54.45</v>
      </c>
      <c r="AD10" s="2"/>
      <c r="AE10" s="2"/>
      <c r="AF10" s="2"/>
      <c r="AG10" s="3">
        <v>103</v>
      </c>
      <c r="AH10" s="3"/>
      <c r="AI10" s="3"/>
      <c r="AJ10" s="3"/>
      <c r="AK10" s="3"/>
      <c r="AL10" s="3"/>
      <c r="AM10" s="6">
        <f t="shared" si="9"/>
        <v>54.45</v>
      </c>
      <c r="AN10" s="10">
        <f t="shared" si="10"/>
        <v>103</v>
      </c>
      <c r="AO10" s="3">
        <f t="shared" si="11"/>
        <v>0</v>
      </c>
      <c r="AP10" s="11">
        <f t="shared" si="12"/>
        <v>157.44999999999999</v>
      </c>
      <c r="AQ10" s="44">
        <f>(MIN(AP$5:AP$34)/AP10)*100</f>
        <v>30.244522070498569</v>
      </c>
      <c r="AR10" s="12">
        <v>70.75</v>
      </c>
      <c r="AS10" s="2"/>
      <c r="AT10" s="2"/>
      <c r="AU10" s="3">
        <v>3</v>
      </c>
      <c r="AV10" s="3">
        <v>1</v>
      </c>
      <c r="AW10" s="3"/>
      <c r="AX10" s="3"/>
      <c r="AY10" s="3"/>
      <c r="AZ10" s="3"/>
      <c r="BA10" s="6">
        <f t="shared" si="13"/>
        <v>70.75</v>
      </c>
      <c r="BB10" s="10">
        <f t="shared" si="14"/>
        <v>3</v>
      </c>
      <c r="BC10" s="3">
        <f t="shared" si="15"/>
        <v>5</v>
      </c>
      <c r="BD10" s="11">
        <f t="shared" si="16"/>
        <v>78.75</v>
      </c>
      <c r="BE10" s="44">
        <f>(MIN(BD$5:BD$34)/BD10)*100</f>
        <v>70.006349206349199</v>
      </c>
      <c r="BF10" s="12">
        <v>26.55</v>
      </c>
      <c r="BG10" s="2"/>
      <c r="BH10" s="2"/>
      <c r="BI10" s="3">
        <v>6</v>
      </c>
      <c r="BJ10" s="3"/>
      <c r="BK10" s="3"/>
      <c r="BL10" s="3"/>
      <c r="BM10" s="3"/>
      <c r="BN10" s="3"/>
      <c r="BO10" s="6">
        <f t="shared" si="17"/>
        <v>26.55</v>
      </c>
      <c r="BP10" s="10">
        <f t="shared" si="18"/>
        <v>6</v>
      </c>
      <c r="BQ10" s="3">
        <f t="shared" si="19"/>
        <v>0</v>
      </c>
      <c r="BR10" s="33">
        <f t="shared" si="20"/>
        <v>32.549999999999997</v>
      </c>
      <c r="BS10" s="44">
        <f>(MIN(BR$5:BR$34)/BR10)*100</f>
        <v>70.906298003072195</v>
      </c>
      <c r="BT10" s="12">
        <v>70.260000000000005</v>
      </c>
      <c r="BU10" s="2"/>
      <c r="BV10" s="2"/>
      <c r="BW10" s="3">
        <v>3</v>
      </c>
      <c r="BX10" s="3"/>
      <c r="BY10" s="3"/>
      <c r="BZ10" s="3">
        <v>1</v>
      </c>
      <c r="CA10" s="3"/>
      <c r="CB10" s="3"/>
      <c r="CC10" s="6">
        <f t="shared" si="21"/>
        <v>70.260000000000005</v>
      </c>
      <c r="CD10" s="10">
        <f t="shared" si="22"/>
        <v>3</v>
      </c>
      <c r="CE10" s="3">
        <f t="shared" si="23"/>
        <v>15</v>
      </c>
      <c r="CF10" s="11">
        <f t="shared" si="24"/>
        <v>88.26</v>
      </c>
      <c r="CG10" s="44">
        <f>(MIN(CF$5:CF$34)/CF10)*100</f>
        <v>53.738953093133922</v>
      </c>
      <c r="CH10" s="12"/>
      <c r="CI10" s="2"/>
      <c r="CJ10" s="3"/>
      <c r="CK10" s="3"/>
      <c r="CL10" s="3"/>
      <c r="CM10" s="3"/>
      <c r="CN10" s="3"/>
      <c r="CO10" s="6">
        <f t="shared" si="25"/>
        <v>0</v>
      </c>
      <c r="CP10" s="10">
        <f t="shared" si="26"/>
        <v>0</v>
      </c>
      <c r="CQ10" s="3">
        <f t="shared" si="27"/>
        <v>0</v>
      </c>
      <c r="CR10" s="11">
        <f t="shared" si="28"/>
        <v>0</v>
      </c>
      <c r="CS10" s="12"/>
      <c r="CT10" s="2"/>
      <c r="CU10" s="3"/>
      <c r="CV10" s="3"/>
      <c r="CW10" s="3"/>
      <c r="CX10" s="3"/>
      <c r="CY10" s="3"/>
      <c r="CZ10" s="6">
        <f t="shared" si="29"/>
        <v>0</v>
      </c>
      <c r="DA10" s="10">
        <f t="shared" si="30"/>
        <v>0</v>
      </c>
      <c r="DB10" s="3">
        <f t="shared" si="31"/>
        <v>0</v>
      </c>
      <c r="DC10" s="11">
        <f t="shared" si="32"/>
        <v>0</v>
      </c>
      <c r="DD10" s="12"/>
      <c r="DE10" s="2"/>
      <c r="DF10" s="3"/>
      <c r="DG10" s="3"/>
      <c r="DH10" s="3"/>
      <c r="DI10" s="3"/>
      <c r="DJ10" s="3"/>
      <c r="DK10" s="6">
        <f t="shared" si="33"/>
        <v>0</v>
      </c>
      <c r="DL10" s="10">
        <f t="shared" si="34"/>
        <v>0</v>
      </c>
      <c r="DM10" s="3">
        <f t="shared" si="35"/>
        <v>0</v>
      </c>
      <c r="DN10" s="11">
        <f t="shared" si="36"/>
        <v>0</v>
      </c>
    </row>
    <row r="11" spans="1:118" ht="15" x14ac:dyDescent="0.2">
      <c r="A11" s="14">
        <v>26</v>
      </c>
      <c r="B11" s="14">
        <v>5</v>
      </c>
      <c r="C11" s="8" t="s">
        <v>57</v>
      </c>
      <c r="D11" s="30" t="s">
        <v>32</v>
      </c>
      <c r="E11" s="30" t="s">
        <v>33</v>
      </c>
      <c r="F11" s="45">
        <f t="shared" si="0"/>
        <v>162.89770215971316</v>
      </c>
      <c r="G11" s="29">
        <f t="shared" si="1"/>
        <v>754.1</v>
      </c>
      <c r="H11" s="22">
        <f t="shared" si="2"/>
        <v>370.1</v>
      </c>
      <c r="I11" s="7">
        <f t="shared" si="3"/>
        <v>10</v>
      </c>
      <c r="J11" s="24">
        <f t="shared" si="4"/>
        <v>374</v>
      </c>
      <c r="K11" s="12">
        <v>80.75</v>
      </c>
      <c r="L11" s="2"/>
      <c r="M11" s="2"/>
      <c r="N11" s="2"/>
      <c r="O11" s="2"/>
      <c r="P11" s="2"/>
      <c r="Q11" s="2"/>
      <c r="R11" s="3">
        <v>140</v>
      </c>
      <c r="S11" s="3"/>
      <c r="T11" s="3"/>
      <c r="U11" s="3"/>
      <c r="V11" s="3"/>
      <c r="W11" s="13"/>
      <c r="X11" s="6">
        <f t="shared" si="5"/>
        <v>80.75</v>
      </c>
      <c r="Y11" s="10">
        <f t="shared" si="6"/>
        <v>140</v>
      </c>
      <c r="Z11" s="3">
        <f t="shared" si="7"/>
        <v>0</v>
      </c>
      <c r="AA11" s="11">
        <f t="shared" si="8"/>
        <v>220.75</v>
      </c>
      <c r="AB11" s="44">
        <f>(MIN(AA$5:AA$34)/AA11)*100</f>
        <v>23.972819932049831</v>
      </c>
      <c r="AC11" s="12">
        <v>61.22</v>
      </c>
      <c r="AD11" s="2"/>
      <c r="AE11" s="2"/>
      <c r="AF11" s="2"/>
      <c r="AG11" s="3">
        <v>136</v>
      </c>
      <c r="AH11" s="3"/>
      <c r="AI11" s="3"/>
      <c r="AJ11" s="3"/>
      <c r="AK11" s="3"/>
      <c r="AL11" s="3"/>
      <c r="AM11" s="6">
        <f t="shared" si="9"/>
        <v>61.22</v>
      </c>
      <c r="AN11" s="10">
        <f t="shared" si="10"/>
        <v>136</v>
      </c>
      <c r="AO11" s="3">
        <f t="shared" si="11"/>
        <v>0</v>
      </c>
      <c r="AP11" s="11">
        <f t="shared" si="12"/>
        <v>197.22</v>
      </c>
      <c r="AQ11" s="44">
        <f>(MIN(AP$5:AP$34)/AP11)*100</f>
        <v>24.145624176047054</v>
      </c>
      <c r="AR11" s="12">
        <v>105.97</v>
      </c>
      <c r="AS11" s="2"/>
      <c r="AT11" s="2"/>
      <c r="AU11" s="3">
        <v>54</v>
      </c>
      <c r="AV11" s="3">
        <v>1</v>
      </c>
      <c r="AW11" s="3"/>
      <c r="AX11" s="3"/>
      <c r="AY11" s="3"/>
      <c r="AZ11" s="3"/>
      <c r="BA11" s="6">
        <f t="shared" si="13"/>
        <v>105.97</v>
      </c>
      <c r="BB11" s="10">
        <f t="shared" si="14"/>
        <v>54</v>
      </c>
      <c r="BC11" s="3">
        <f t="shared" si="15"/>
        <v>5</v>
      </c>
      <c r="BD11" s="11">
        <f t="shared" si="16"/>
        <v>164.97</v>
      </c>
      <c r="BE11" s="44">
        <f>(MIN(BD$5:BD$34)/BD11)*100</f>
        <v>33.41819724798448</v>
      </c>
      <c r="BF11" s="12">
        <v>35.159999999999997</v>
      </c>
      <c r="BG11" s="2"/>
      <c r="BH11" s="2"/>
      <c r="BI11" s="3">
        <v>24</v>
      </c>
      <c r="BJ11" s="3"/>
      <c r="BK11" s="3"/>
      <c r="BL11" s="3"/>
      <c r="BM11" s="3"/>
      <c r="BN11" s="3"/>
      <c r="BO11" s="6">
        <f t="shared" si="17"/>
        <v>35.159999999999997</v>
      </c>
      <c r="BP11" s="10">
        <f t="shared" si="18"/>
        <v>24</v>
      </c>
      <c r="BQ11" s="3">
        <f t="shared" si="19"/>
        <v>0</v>
      </c>
      <c r="BR11" s="11">
        <f t="shared" si="20"/>
        <v>59.16</v>
      </c>
      <c r="BS11" s="44">
        <f>(MIN(BR$5:BR$34)/BR11)*100</f>
        <v>39.012846517917509</v>
      </c>
      <c r="BT11" s="12">
        <v>87</v>
      </c>
      <c r="BU11" s="2"/>
      <c r="BV11" s="2"/>
      <c r="BW11" s="3">
        <v>20</v>
      </c>
      <c r="BX11" s="3">
        <v>1</v>
      </c>
      <c r="BY11" s="3"/>
      <c r="BZ11" s="3"/>
      <c r="CA11" s="3"/>
      <c r="CB11" s="3"/>
      <c r="CC11" s="6">
        <f t="shared" si="21"/>
        <v>87</v>
      </c>
      <c r="CD11" s="10">
        <f t="shared" si="22"/>
        <v>20</v>
      </c>
      <c r="CE11" s="3">
        <f t="shared" si="23"/>
        <v>5</v>
      </c>
      <c r="CF11" s="11">
        <f t="shared" si="24"/>
        <v>112</v>
      </c>
      <c r="CG11" s="44">
        <f>(MIN(CF$5:CF$34)/CF11)*100</f>
        <v>42.348214285714285</v>
      </c>
      <c r="CH11" s="12"/>
      <c r="CI11" s="2"/>
      <c r="CJ11" s="3"/>
      <c r="CK11" s="3"/>
      <c r="CL11" s="3"/>
      <c r="CM11" s="3"/>
      <c r="CN11" s="3"/>
      <c r="CO11" s="6">
        <f t="shared" si="25"/>
        <v>0</v>
      </c>
      <c r="CP11" s="10">
        <f t="shared" si="26"/>
        <v>0</v>
      </c>
      <c r="CQ11" s="3">
        <f t="shared" si="27"/>
        <v>0</v>
      </c>
      <c r="CR11" s="11">
        <f t="shared" si="28"/>
        <v>0</v>
      </c>
      <c r="CS11" s="12"/>
      <c r="CT11" s="2"/>
      <c r="CU11" s="3"/>
      <c r="CV11" s="3"/>
      <c r="CW11" s="3"/>
      <c r="CX11" s="3"/>
      <c r="CY11" s="3"/>
      <c r="CZ11" s="6">
        <f t="shared" si="29"/>
        <v>0</v>
      </c>
      <c r="DA11" s="10">
        <f t="shared" si="30"/>
        <v>0</v>
      </c>
      <c r="DB11" s="3">
        <f t="shared" si="31"/>
        <v>0</v>
      </c>
      <c r="DC11" s="11">
        <f t="shared" si="32"/>
        <v>0</v>
      </c>
      <c r="DD11" s="12"/>
      <c r="DE11" s="2"/>
      <c r="DF11" s="3"/>
      <c r="DG11" s="3"/>
      <c r="DH11" s="3"/>
      <c r="DI11" s="3"/>
      <c r="DJ11" s="3"/>
      <c r="DK11" s="6">
        <f t="shared" si="33"/>
        <v>0</v>
      </c>
      <c r="DL11" s="10">
        <f t="shared" si="34"/>
        <v>0</v>
      </c>
      <c r="DM11" s="3">
        <f t="shared" si="35"/>
        <v>0</v>
      </c>
      <c r="DN11" s="11">
        <f t="shared" si="36"/>
        <v>0</v>
      </c>
    </row>
    <row r="12" spans="1:118" ht="15" x14ac:dyDescent="0.2">
      <c r="A12" s="14"/>
      <c r="B12" s="14"/>
      <c r="C12" s="8"/>
      <c r="D12" s="31"/>
      <c r="E12" s="30"/>
      <c r="F12" s="45"/>
      <c r="G12" s="29"/>
      <c r="H12" s="22"/>
      <c r="I12" s="7"/>
      <c r="J12" s="24"/>
      <c r="K12" s="1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13"/>
      <c r="X12" s="6"/>
      <c r="Y12" s="10"/>
      <c r="Z12" s="3"/>
      <c r="AA12" s="33"/>
      <c r="AB12" s="44"/>
      <c r="AC12" s="12"/>
      <c r="AD12" s="2"/>
      <c r="AE12" s="2"/>
      <c r="AF12" s="2"/>
      <c r="AG12" s="3"/>
      <c r="AH12" s="3"/>
      <c r="AI12" s="3"/>
      <c r="AJ12" s="3"/>
      <c r="AK12" s="3"/>
      <c r="AL12" s="3"/>
      <c r="AM12" s="6"/>
      <c r="AN12" s="10"/>
      <c r="AO12" s="3"/>
      <c r="AP12" s="11"/>
      <c r="AQ12" s="44"/>
      <c r="AR12" s="12"/>
      <c r="AS12" s="2"/>
      <c r="AT12" s="2"/>
      <c r="AU12" s="3"/>
      <c r="AV12" s="3"/>
      <c r="AW12" s="3"/>
      <c r="AX12" s="3"/>
      <c r="AY12" s="3"/>
      <c r="AZ12" s="3"/>
      <c r="BA12" s="6"/>
      <c r="BB12" s="10"/>
      <c r="BC12" s="3"/>
      <c r="BD12" s="11"/>
      <c r="BE12" s="44"/>
      <c r="BF12" s="12"/>
      <c r="BG12" s="2"/>
      <c r="BH12" s="2"/>
      <c r="BI12" s="3"/>
      <c r="BJ12" s="3"/>
      <c r="BK12" s="3"/>
      <c r="BL12" s="3"/>
      <c r="BM12" s="3"/>
      <c r="BN12" s="3"/>
      <c r="BO12" s="6"/>
      <c r="BP12" s="10"/>
      <c r="BQ12" s="3"/>
      <c r="BR12" s="33"/>
      <c r="BS12" s="44"/>
      <c r="BT12" s="12"/>
      <c r="BU12" s="2"/>
      <c r="BV12" s="2"/>
      <c r="BW12" s="3"/>
      <c r="BX12" s="3"/>
      <c r="BY12" s="3"/>
      <c r="BZ12" s="3"/>
      <c r="CA12" s="3"/>
      <c r="CB12" s="3"/>
      <c r="CC12" s="6"/>
      <c r="CD12" s="10"/>
      <c r="CE12" s="3"/>
      <c r="CF12" s="11"/>
      <c r="CG12" s="44"/>
      <c r="CH12" s="12"/>
      <c r="CI12" s="2"/>
      <c r="CJ12" s="3"/>
      <c r="CK12" s="3"/>
      <c r="CL12" s="3"/>
      <c r="CM12" s="3"/>
      <c r="CN12" s="3"/>
      <c r="CO12" s="6"/>
      <c r="CP12" s="10"/>
      <c r="CQ12" s="3"/>
      <c r="CR12" s="11"/>
      <c r="CS12" s="12"/>
      <c r="CT12" s="2"/>
      <c r="CU12" s="3"/>
      <c r="CV12" s="3"/>
      <c r="CW12" s="3"/>
      <c r="CX12" s="3"/>
      <c r="CY12" s="3"/>
      <c r="CZ12" s="6"/>
      <c r="DA12" s="10"/>
      <c r="DB12" s="3"/>
      <c r="DC12" s="11"/>
      <c r="DD12" s="12"/>
      <c r="DE12" s="2"/>
      <c r="DF12" s="3"/>
      <c r="DG12" s="3"/>
      <c r="DH12" s="3"/>
      <c r="DI12" s="3"/>
      <c r="DJ12" s="3"/>
      <c r="DK12" s="6"/>
      <c r="DL12" s="10"/>
      <c r="DM12" s="3"/>
      <c r="DN12" s="11"/>
    </row>
    <row r="13" spans="1:118" ht="15" x14ac:dyDescent="0.2">
      <c r="A13" s="14"/>
      <c r="B13" s="14"/>
      <c r="C13" s="35" t="s">
        <v>44</v>
      </c>
      <c r="D13" s="9"/>
      <c r="E13" s="30"/>
      <c r="F13" s="45"/>
      <c r="G13" s="29"/>
      <c r="H13" s="22"/>
      <c r="I13" s="7"/>
      <c r="J13" s="24"/>
      <c r="K13" s="1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13"/>
      <c r="X13" s="6"/>
      <c r="Y13" s="10"/>
      <c r="Z13" s="3"/>
      <c r="AA13" s="11"/>
      <c r="AB13" s="44"/>
      <c r="AC13" s="12"/>
      <c r="AD13" s="2"/>
      <c r="AE13" s="2"/>
      <c r="AF13" s="2"/>
      <c r="AG13" s="3"/>
      <c r="AH13" s="3"/>
      <c r="AI13" s="3"/>
      <c r="AJ13" s="3"/>
      <c r="AK13" s="3"/>
      <c r="AL13" s="3"/>
      <c r="AM13" s="6"/>
      <c r="AN13" s="10"/>
      <c r="AO13" s="3"/>
      <c r="AP13" s="11"/>
      <c r="AQ13" s="44"/>
      <c r="AR13" s="12"/>
      <c r="AS13" s="2"/>
      <c r="AT13" s="2"/>
      <c r="AU13" s="3"/>
      <c r="AV13" s="3"/>
      <c r="AW13" s="3"/>
      <c r="AX13" s="3"/>
      <c r="AY13" s="3"/>
      <c r="AZ13" s="3"/>
      <c r="BA13" s="6"/>
      <c r="BB13" s="10"/>
      <c r="BC13" s="3"/>
      <c r="BD13" s="33"/>
      <c r="BE13" s="44"/>
      <c r="BF13" s="12"/>
      <c r="BG13" s="2"/>
      <c r="BH13" s="2"/>
      <c r="BI13" s="3"/>
      <c r="BJ13" s="3"/>
      <c r="BK13" s="3"/>
      <c r="BL13" s="3"/>
      <c r="BM13" s="3"/>
      <c r="BN13" s="3"/>
      <c r="BO13" s="6"/>
      <c r="BP13" s="10"/>
      <c r="BQ13" s="3"/>
      <c r="BR13" s="11"/>
      <c r="BS13" s="44"/>
      <c r="BT13" s="12"/>
      <c r="BU13" s="2"/>
      <c r="BV13" s="2"/>
      <c r="BW13" s="3"/>
      <c r="BX13" s="3"/>
      <c r="BY13" s="3"/>
      <c r="BZ13" s="3"/>
      <c r="CA13" s="3"/>
      <c r="CB13" s="3"/>
      <c r="CC13" s="6"/>
      <c r="CD13" s="10"/>
      <c r="CE13" s="3"/>
      <c r="CF13" s="11"/>
      <c r="CG13" s="44"/>
      <c r="CH13" s="12"/>
      <c r="CI13" s="2"/>
      <c r="CJ13" s="3"/>
      <c r="CK13" s="3"/>
      <c r="CL13" s="3"/>
      <c r="CM13" s="3"/>
      <c r="CN13" s="3"/>
      <c r="CO13" s="6"/>
      <c r="CP13" s="10"/>
      <c r="CQ13" s="3"/>
      <c r="CR13" s="11"/>
      <c r="CS13" s="12"/>
      <c r="CT13" s="2"/>
      <c r="CU13" s="3"/>
      <c r="CV13" s="3"/>
      <c r="CW13" s="3"/>
      <c r="CX13" s="3"/>
      <c r="CY13" s="3"/>
      <c r="CZ13" s="6"/>
      <c r="DA13" s="10"/>
      <c r="DB13" s="3"/>
      <c r="DC13" s="11"/>
      <c r="DD13" s="12"/>
      <c r="DE13" s="2"/>
      <c r="DF13" s="3"/>
      <c r="DG13" s="3"/>
      <c r="DH13" s="3"/>
      <c r="DI13" s="3"/>
      <c r="DJ13" s="3"/>
      <c r="DK13" s="6"/>
      <c r="DL13" s="10"/>
      <c r="DM13" s="3"/>
      <c r="DN13" s="11"/>
    </row>
    <row r="14" spans="1:118" ht="15" x14ac:dyDescent="0.2">
      <c r="A14" s="14">
        <v>2</v>
      </c>
      <c r="B14" s="14">
        <v>1</v>
      </c>
      <c r="C14" s="8" t="s">
        <v>47</v>
      </c>
      <c r="D14" s="31" t="s">
        <v>32</v>
      </c>
      <c r="E14" s="30" t="s">
        <v>42</v>
      </c>
      <c r="F14" s="45">
        <f t="shared" ref="F14:F34" si="37" xml:space="preserve"> AB14+AQ14+BE14+BS14+CG14</f>
        <v>447.80217446141501</v>
      </c>
      <c r="G14" s="29">
        <f t="shared" ref="G14:G34" si="38">H14+I14+J14</f>
        <v>257.62</v>
      </c>
      <c r="H14" s="22">
        <f t="shared" ref="H14:H34" si="39">X14+AM14+BA14+BO14+CC14+CO14+CZ14+DK14</f>
        <v>215.62</v>
      </c>
      <c r="I14" s="7">
        <f t="shared" ref="I14:I34" si="40">Z14+AO14+BC14+BQ14+CE14+CQ14+DB14+DM14</f>
        <v>0</v>
      </c>
      <c r="J14" s="24">
        <f t="shared" ref="J14:J34" si="41">R14+AG14+AU14+BI14+BW14+CJ14+CU14+DF14</f>
        <v>42</v>
      </c>
      <c r="K14" s="12">
        <v>42.92</v>
      </c>
      <c r="L14" s="2"/>
      <c r="M14" s="2"/>
      <c r="N14" s="2"/>
      <c r="O14" s="2"/>
      <c r="P14" s="2"/>
      <c r="Q14" s="2"/>
      <c r="R14" s="3">
        <v>10</v>
      </c>
      <c r="S14" s="3"/>
      <c r="T14" s="3"/>
      <c r="U14" s="3"/>
      <c r="V14" s="3"/>
      <c r="W14" s="13"/>
      <c r="X14" s="6">
        <f t="shared" ref="X14:X34" si="42">K14+L14+M14+N14+O14+P14+Q14</f>
        <v>42.92</v>
      </c>
      <c r="Y14" s="10">
        <f t="shared" ref="Y14:Y34" si="43">R14</f>
        <v>10</v>
      </c>
      <c r="Z14" s="3">
        <f t="shared" ref="Z14:Z34" si="44">(S14*5)+(T14*10)+(U14*15)+(V14*10)+(W14*20)</f>
        <v>0</v>
      </c>
      <c r="AA14" s="33">
        <f t="shared" ref="AA14:AA34" si="45">X14+Y14+Z14</f>
        <v>52.92</v>
      </c>
      <c r="AB14" s="44">
        <f>(MIN(AA$5:AA$34)/AA14)*100</f>
        <v>100</v>
      </c>
      <c r="AC14" s="12">
        <v>44.48</v>
      </c>
      <c r="AD14" s="2"/>
      <c r="AE14" s="2"/>
      <c r="AF14" s="2"/>
      <c r="AG14" s="3">
        <v>19</v>
      </c>
      <c r="AH14" s="3"/>
      <c r="AI14" s="3"/>
      <c r="AJ14" s="3"/>
      <c r="AK14" s="3"/>
      <c r="AL14" s="3"/>
      <c r="AM14" s="6">
        <f t="shared" ref="AM14:AM34" si="46">AC14+AD14+AE14+AF14</f>
        <v>44.48</v>
      </c>
      <c r="AN14" s="10">
        <f t="shared" ref="AN14:AN34" si="47">AG14</f>
        <v>19</v>
      </c>
      <c r="AO14" s="3">
        <f t="shared" ref="AO14:AO34" si="48">(AH14*5)+(AI14*10)+(AJ14*15)+(AK14*10)+(AL14*20)</f>
        <v>0</v>
      </c>
      <c r="AP14" s="11">
        <f t="shared" ref="AP14:AP34" si="49">AM14+AN14+AO14</f>
        <v>63.48</v>
      </c>
      <c r="AQ14" s="44">
        <f>(MIN(AP$5:AP$34)/AP14)*100</f>
        <v>75.015752993068688</v>
      </c>
      <c r="AR14" s="12">
        <v>56.95</v>
      </c>
      <c r="AS14" s="2"/>
      <c r="AT14" s="2"/>
      <c r="AU14" s="3">
        <v>1</v>
      </c>
      <c r="AV14" s="3"/>
      <c r="AW14" s="3"/>
      <c r="AX14" s="3"/>
      <c r="AY14" s="3"/>
      <c r="AZ14" s="3"/>
      <c r="BA14" s="6">
        <f t="shared" ref="BA14:BA34" si="50">AR14+AS14+AT14</f>
        <v>56.95</v>
      </c>
      <c r="BB14" s="10">
        <f t="shared" ref="BB14:BB34" si="51">AU14</f>
        <v>1</v>
      </c>
      <c r="BC14" s="3">
        <f t="shared" ref="BC14:BC34" si="52">(AV14*5)+(AW14*10)+(AX14*15)+(AY14*10)+(AZ14*20)</f>
        <v>0</v>
      </c>
      <c r="BD14" s="11">
        <f t="shared" ref="BD14:BD34" si="53">BA14+BB14+BC14</f>
        <v>57.95</v>
      </c>
      <c r="BE14" s="44">
        <f>(MIN(BD$5:BD$34)/BD14)*100</f>
        <v>95.133735979292481</v>
      </c>
      <c r="BF14" s="12">
        <v>22.47</v>
      </c>
      <c r="BG14" s="2"/>
      <c r="BH14" s="2"/>
      <c r="BI14" s="3">
        <v>1</v>
      </c>
      <c r="BJ14" s="3"/>
      <c r="BK14" s="3"/>
      <c r="BL14" s="3"/>
      <c r="BM14" s="3"/>
      <c r="BN14" s="3"/>
      <c r="BO14" s="6">
        <f t="shared" ref="BO14:BO34" si="54">BF14+BG14+BH14</f>
        <v>22.47</v>
      </c>
      <c r="BP14" s="10">
        <f t="shared" ref="BP14:BP34" si="55">BI14</f>
        <v>1</v>
      </c>
      <c r="BQ14" s="3">
        <f t="shared" ref="BQ14:BQ34" si="56">(BJ14*5)+(BK14*10)+(BL14*15)+(BM14*10)+(BN14*20)</f>
        <v>0</v>
      </c>
      <c r="BR14" s="33">
        <f t="shared" ref="BR14:BR34" si="57">BO14+BP14+BQ14</f>
        <v>23.47</v>
      </c>
      <c r="BS14" s="44">
        <f>(MIN(BR$5:BR$34)/BR14)*100</f>
        <v>98.338304218150824</v>
      </c>
      <c r="BT14" s="12">
        <v>48.8</v>
      </c>
      <c r="BU14" s="2"/>
      <c r="BV14" s="2"/>
      <c r="BW14" s="3">
        <v>11</v>
      </c>
      <c r="BX14" s="3"/>
      <c r="BY14" s="3"/>
      <c r="BZ14" s="3"/>
      <c r="CA14" s="3"/>
      <c r="CB14" s="3"/>
      <c r="CC14" s="6">
        <f t="shared" ref="CC14:CC34" si="58">BT14+BU14+BV14</f>
        <v>48.8</v>
      </c>
      <c r="CD14" s="10">
        <f t="shared" ref="CD14:CD34" si="59">BW14</f>
        <v>11</v>
      </c>
      <c r="CE14" s="3">
        <f t="shared" ref="CE14:CE34" si="60">(BX14*5)+(BY14*10)+(BZ14*15)+(CA14*10)+(CB14*20)</f>
        <v>0</v>
      </c>
      <c r="CF14" s="11">
        <f t="shared" ref="CF14:CF34" si="61">CC14+CD14+CE14</f>
        <v>59.8</v>
      </c>
      <c r="CG14" s="44">
        <f>(MIN(CF$5:CF$34)/CF14)*100</f>
        <v>79.314381270903013</v>
      </c>
      <c r="CH14" s="12"/>
      <c r="CI14" s="2"/>
      <c r="CJ14" s="3"/>
      <c r="CK14" s="3"/>
      <c r="CL14" s="3"/>
      <c r="CM14" s="3"/>
      <c r="CN14" s="3"/>
      <c r="CO14" s="6">
        <f t="shared" ref="CO14:CO34" si="62">CH14+CI14</f>
        <v>0</v>
      </c>
      <c r="CP14" s="10">
        <f t="shared" ref="CP14:CP34" si="63">CI14</f>
        <v>0</v>
      </c>
      <c r="CQ14" s="3">
        <f t="shared" ref="CQ14:CQ34" si="64">(CK14*3)+(CL14*5)+(CM14*5)+(CN14*20)</f>
        <v>0</v>
      </c>
      <c r="CR14" s="11">
        <f t="shared" ref="CR14:CR34" si="65">CO14+CP14+CQ14</f>
        <v>0</v>
      </c>
      <c r="CS14" s="12"/>
      <c r="CT14" s="2"/>
      <c r="CU14" s="3"/>
      <c r="CV14" s="3"/>
      <c r="CW14" s="3"/>
      <c r="CX14" s="3"/>
      <c r="CY14" s="3"/>
      <c r="CZ14" s="6">
        <f t="shared" ref="CZ14:CZ34" si="66">CS14+CT14</f>
        <v>0</v>
      </c>
      <c r="DA14" s="10">
        <f t="shared" ref="DA14:DA34" si="67">CT14</f>
        <v>0</v>
      </c>
      <c r="DB14" s="3">
        <f t="shared" ref="DB14:DB34" si="68">(CV14*3)+(CW14*5)+(CX14*5)+(CY14*20)</f>
        <v>0</v>
      </c>
      <c r="DC14" s="11">
        <f t="shared" ref="DC14:DC34" si="69">CZ14+DA14+DB14</f>
        <v>0</v>
      </c>
      <c r="DD14" s="12"/>
      <c r="DE14" s="2"/>
      <c r="DF14" s="3"/>
      <c r="DG14" s="3"/>
      <c r="DH14" s="3"/>
      <c r="DI14" s="3"/>
      <c r="DJ14" s="3"/>
      <c r="DK14" s="6">
        <f t="shared" ref="DK14:DK34" si="70">DD14+DE14</f>
        <v>0</v>
      </c>
      <c r="DL14" s="10">
        <f t="shared" ref="DL14:DL34" si="71">DE14</f>
        <v>0</v>
      </c>
      <c r="DM14" s="3">
        <f t="shared" ref="DM14:DM34" si="72">(DG14*3)+(DH14*5)+(DI14*5)+(DJ14*20)</f>
        <v>0</v>
      </c>
      <c r="DN14" s="11">
        <f t="shared" ref="DN14:DN34" si="73">DK14+DL14+DM14</f>
        <v>0</v>
      </c>
    </row>
    <row r="15" spans="1:118" ht="15" x14ac:dyDescent="0.2">
      <c r="A15" s="14">
        <v>3</v>
      </c>
      <c r="B15" s="14">
        <v>2</v>
      </c>
      <c r="C15" s="8" t="s">
        <v>75</v>
      </c>
      <c r="D15" s="31" t="s">
        <v>32</v>
      </c>
      <c r="E15" s="30" t="s">
        <v>42</v>
      </c>
      <c r="F15" s="45">
        <f t="shared" si="37"/>
        <v>406.97545678472227</v>
      </c>
      <c r="G15" s="29">
        <f t="shared" si="38"/>
        <v>291.32</v>
      </c>
      <c r="H15" s="22">
        <f t="shared" si="39"/>
        <v>209.32</v>
      </c>
      <c r="I15" s="7">
        <f t="shared" si="40"/>
        <v>0</v>
      </c>
      <c r="J15" s="24">
        <f t="shared" si="41"/>
        <v>82</v>
      </c>
      <c r="K15" s="12">
        <v>47.31</v>
      </c>
      <c r="L15" s="2"/>
      <c r="M15" s="2"/>
      <c r="N15" s="2"/>
      <c r="O15" s="2"/>
      <c r="P15" s="2"/>
      <c r="Q15" s="2"/>
      <c r="R15" s="3">
        <v>50</v>
      </c>
      <c r="S15" s="3"/>
      <c r="T15" s="3"/>
      <c r="U15" s="3"/>
      <c r="V15" s="3"/>
      <c r="W15" s="13"/>
      <c r="X15" s="6">
        <f t="shared" si="42"/>
        <v>47.31</v>
      </c>
      <c r="Y15" s="10">
        <f t="shared" si="43"/>
        <v>50</v>
      </c>
      <c r="Z15" s="3">
        <f t="shared" si="44"/>
        <v>0</v>
      </c>
      <c r="AA15" s="33">
        <f t="shared" si="45"/>
        <v>97.31</v>
      </c>
      <c r="AB15" s="44">
        <f>(MIN(AA$5:AA$34)/AA15)*100</f>
        <v>54.382900010276437</v>
      </c>
      <c r="AC15" s="12">
        <v>40.83</v>
      </c>
      <c r="AD15" s="2"/>
      <c r="AE15" s="2"/>
      <c r="AF15" s="2"/>
      <c r="AG15" s="3">
        <v>8</v>
      </c>
      <c r="AH15" s="3"/>
      <c r="AI15" s="3"/>
      <c r="AJ15" s="3"/>
      <c r="AK15" s="3"/>
      <c r="AL15" s="3"/>
      <c r="AM15" s="6">
        <f t="shared" si="46"/>
        <v>40.83</v>
      </c>
      <c r="AN15" s="10">
        <f t="shared" si="47"/>
        <v>8</v>
      </c>
      <c r="AO15" s="3">
        <f t="shared" si="48"/>
        <v>0</v>
      </c>
      <c r="AP15" s="11">
        <f t="shared" si="49"/>
        <v>48.83</v>
      </c>
      <c r="AQ15" s="44">
        <f>(MIN(AP$5:AP$34)/AP15)*100</f>
        <v>97.52201515461806</v>
      </c>
      <c r="AR15" s="12">
        <v>58.11</v>
      </c>
      <c r="AS15" s="2"/>
      <c r="AT15" s="2"/>
      <c r="AU15" s="3">
        <v>5</v>
      </c>
      <c r="AV15" s="3"/>
      <c r="AW15" s="3"/>
      <c r="AX15" s="3"/>
      <c r="AY15" s="3"/>
      <c r="AZ15" s="3"/>
      <c r="BA15" s="6">
        <f t="shared" si="50"/>
        <v>58.11</v>
      </c>
      <c r="BB15" s="10">
        <f t="shared" si="51"/>
        <v>5</v>
      </c>
      <c r="BC15" s="3">
        <f t="shared" si="52"/>
        <v>0</v>
      </c>
      <c r="BD15" s="11">
        <f t="shared" si="53"/>
        <v>63.11</v>
      </c>
      <c r="BE15" s="44">
        <f>(MIN(BD$5:BD$34)/BD15)*100</f>
        <v>87.355411186816681</v>
      </c>
      <c r="BF15" s="12">
        <v>20.399999999999999</v>
      </c>
      <c r="BG15" s="2"/>
      <c r="BH15" s="2"/>
      <c r="BI15" s="3">
        <v>10</v>
      </c>
      <c r="BJ15" s="3"/>
      <c r="BK15" s="3"/>
      <c r="BL15" s="3"/>
      <c r="BM15" s="3"/>
      <c r="BN15" s="3"/>
      <c r="BO15" s="6">
        <f t="shared" si="54"/>
        <v>20.399999999999999</v>
      </c>
      <c r="BP15" s="10">
        <f t="shared" si="55"/>
        <v>10</v>
      </c>
      <c r="BQ15" s="3">
        <f t="shared" si="56"/>
        <v>0</v>
      </c>
      <c r="BR15" s="33">
        <f t="shared" si="57"/>
        <v>30.4</v>
      </c>
      <c r="BS15" s="44">
        <f>(MIN(BR$5:BR$34)/BR15)*100</f>
        <v>75.921052631578945</v>
      </c>
      <c r="BT15" s="12">
        <v>42.67</v>
      </c>
      <c r="BU15" s="2"/>
      <c r="BV15" s="2"/>
      <c r="BW15" s="3">
        <v>9</v>
      </c>
      <c r="BX15" s="3"/>
      <c r="BY15" s="3"/>
      <c r="BZ15" s="3"/>
      <c r="CA15" s="3"/>
      <c r="CB15" s="3"/>
      <c r="CC15" s="6">
        <f t="shared" si="58"/>
        <v>42.67</v>
      </c>
      <c r="CD15" s="10">
        <f t="shared" si="59"/>
        <v>9</v>
      </c>
      <c r="CE15" s="3">
        <f t="shared" si="60"/>
        <v>0</v>
      </c>
      <c r="CF15" s="11">
        <f t="shared" si="61"/>
        <v>51.67</v>
      </c>
      <c r="CG15" s="44">
        <f>(MIN(CF$5:CF$34)/CF15)*100</f>
        <v>91.794077801432167</v>
      </c>
      <c r="CH15" s="12"/>
      <c r="CI15" s="2"/>
      <c r="CJ15" s="3"/>
      <c r="CK15" s="3"/>
      <c r="CL15" s="3"/>
      <c r="CM15" s="3"/>
      <c r="CN15" s="3"/>
      <c r="CO15" s="6">
        <f t="shared" si="62"/>
        <v>0</v>
      </c>
      <c r="CP15" s="10">
        <f t="shared" si="63"/>
        <v>0</v>
      </c>
      <c r="CQ15" s="3">
        <f t="shared" si="64"/>
        <v>0</v>
      </c>
      <c r="CR15" s="11">
        <f t="shared" si="65"/>
        <v>0</v>
      </c>
      <c r="CS15" s="12"/>
      <c r="CT15" s="2"/>
      <c r="CU15" s="3"/>
      <c r="CV15" s="3"/>
      <c r="CW15" s="3"/>
      <c r="CX15" s="3"/>
      <c r="CY15" s="3"/>
      <c r="CZ15" s="6">
        <f t="shared" si="66"/>
        <v>0</v>
      </c>
      <c r="DA15" s="10">
        <f t="shared" si="67"/>
        <v>0</v>
      </c>
      <c r="DB15" s="3">
        <f t="shared" si="68"/>
        <v>0</v>
      </c>
      <c r="DC15" s="11">
        <f t="shared" si="69"/>
        <v>0</v>
      </c>
      <c r="DD15" s="12"/>
      <c r="DE15" s="2"/>
      <c r="DF15" s="3"/>
      <c r="DG15" s="3"/>
      <c r="DH15" s="3"/>
      <c r="DI15" s="3"/>
      <c r="DJ15" s="3"/>
      <c r="DK15" s="6">
        <f t="shared" si="70"/>
        <v>0</v>
      </c>
      <c r="DL15" s="10">
        <f t="shared" si="71"/>
        <v>0</v>
      </c>
      <c r="DM15" s="3">
        <f t="shared" si="72"/>
        <v>0</v>
      </c>
      <c r="DN15" s="11">
        <f t="shared" si="73"/>
        <v>0</v>
      </c>
    </row>
    <row r="16" spans="1:118" ht="15" x14ac:dyDescent="0.2">
      <c r="A16" s="14">
        <v>4</v>
      </c>
      <c r="B16" s="14">
        <v>3</v>
      </c>
      <c r="C16" s="8" t="s">
        <v>56</v>
      </c>
      <c r="D16" s="31" t="s">
        <v>32</v>
      </c>
      <c r="E16" s="30" t="s">
        <v>42</v>
      </c>
      <c r="F16" s="45">
        <f t="shared" si="37"/>
        <v>373.62008811746716</v>
      </c>
      <c r="G16" s="29">
        <f t="shared" si="38"/>
        <v>301.60000000000002</v>
      </c>
      <c r="H16" s="22">
        <f t="shared" si="39"/>
        <v>247.6</v>
      </c>
      <c r="I16" s="7">
        <f t="shared" si="40"/>
        <v>0</v>
      </c>
      <c r="J16" s="24">
        <f t="shared" si="41"/>
        <v>54</v>
      </c>
      <c r="K16" s="12">
        <v>52.94</v>
      </c>
      <c r="L16" s="2"/>
      <c r="M16" s="2"/>
      <c r="N16" s="2"/>
      <c r="O16" s="2"/>
      <c r="P16" s="2"/>
      <c r="Q16" s="2"/>
      <c r="R16" s="3">
        <v>20</v>
      </c>
      <c r="S16" s="3"/>
      <c r="T16" s="3"/>
      <c r="U16" s="3"/>
      <c r="V16" s="3"/>
      <c r="W16" s="13"/>
      <c r="X16" s="6">
        <f t="shared" si="42"/>
        <v>52.94</v>
      </c>
      <c r="Y16" s="10">
        <f t="shared" si="43"/>
        <v>20</v>
      </c>
      <c r="Z16" s="3">
        <f t="shared" si="44"/>
        <v>0</v>
      </c>
      <c r="AA16" s="33">
        <f t="shared" si="45"/>
        <v>72.94</v>
      </c>
      <c r="AB16" s="44">
        <f>(MIN(AA$5:AA$34)/AA16)*100</f>
        <v>72.552783109404999</v>
      </c>
      <c r="AC16" s="12">
        <v>49.29</v>
      </c>
      <c r="AD16" s="2"/>
      <c r="AE16" s="2"/>
      <c r="AF16" s="2"/>
      <c r="AG16" s="3">
        <v>7</v>
      </c>
      <c r="AH16" s="3"/>
      <c r="AI16" s="3"/>
      <c r="AJ16" s="3"/>
      <c r="AK16" s="3"/>
      <c r="AL16" s="3"/>
      <c r="AM16" s="6">
        <f t="shared" si="46"/>
        <v>49.29</v>
      </c>
      <c r="AN16" s="10">
        <f t="shared" si="47"/>
        <v>7</v>
      </c>
      <c r="AO16" s="3">
        <f t="shared" si="48"/>
        <v>0</v>
      </c>
      <c r="AP16" s="11">
        <f t="shared" si="49"/>
        <v>56.29</v>
      </c>
      <c r="AQ16" s="44">
        <f>(MIN(AP$5:AP$34)/AP16)*100</f>
        <v>84.597619470598687</v>
      </c>
      <c r="AR16" s="12">
        <v>55.08</v>
      </c>
      <c r="AS16" s="2"/>
      <c r="AT16" s="2"/>
      <c r="AU16" s="3">
        <v>15</v>
      </c>
      <c r="AV16" s="3"/>
      <c r="AW16" s="3"/>
      <c r="AX16" s="3"/>
      <c r="AY16" s="3"/>
      <c r="AZ16" s="3"/>
      <c r="BA16" s="6">
        <f t="shared" si="50"/>
        <v>55.08</v>
      </c>
      <c r="BB16" s="10">
        <f t="shared" si="51"/>
        <v>15</v>
      </c>
      <c r="BC16" s="3">
        <f t="shared" si="52"/>
        <v>0</v>
      </c>
      <c r="BD16" s="11">
        <f t="shared" si="53"/>
        <v>70.08</v>
      </c>
      <c r="BE16" s="44">
        <f>(MIN(BD$5:BD$34)/BD16)*100</f>
        <v>78.667237442922371</v>
      </c>
      <c r="BF16" s="12">
        <v>24.54</v>
      </c>
      <c r="BG16" s="2"/>
      <c r="BH16" s="2"/>
      <c r="BI16" s="3">
        <v>9</v>
      </c>
      <c r="BJ16" s="3"/>
      <c r="BK16" s="3"/>
      <c r="BL16" s="3"/>
      <c r="BM16" s="3"/>
      <c r="BN16" s="3"/>
      <c r="BO16" s="6">
        <f t="shared" si="54"/>
        <v>24.54</v>
      </c>
      <c r="BP16" s="10">
        <f t="shared" si="55"/>
        <v>9</v>
      </c>
      <c r="BQ16" s="3">
        <f t="shared" si="56"/>
        <v>0</v>
      </c>
      <c r="BR16" s="33">
        <f t="shared" si="57"/>
        <v>33.54</v>
      </c>
      <c r="BS16" s="44">
        <f>(MIN(BR$5:BR$34)/BR16)*100</f>
        <v>68.813357185450201</v>
      </c>
      <c r="BT16" s="12">
        <v>65.75</v>
      </c>
      <c r="BU16" s="2"/>
      <c r="BV16" s="2"/>
      <c r="BW16" s="3">
        <v>3</v>
      </c>
      <c r="BX16" s="3"/>
      <c r="BY16" s="3"/>
      <c r="BZ16" s="3"/>
      <c r="CA16" s="3"/>
      <c r="CB16" s="3"/>
      <c r="CC16" s="6">
        <f t="shared" si="58"/>
        <v>65.75</v>
      </c>
      <c r="CD16" s="10">
        <f t="shared" si="59"/>
        <v>3</v>
      </c>
      <c r="CE16" s="3">
        <f t="shared" si="60"/>
        <v>0</v>
      </c>
      <c r="CF16" s="11">
        <f t="shared" si="61"/>
        <v>68.75</v>
      </c>
      <c r="CG16" s="44">
        <f>(MIN(CF$5:CF$34)/CF16)*100</f>
        <v>68.989090909090905</v>
      </c>
      <c r="CH16" s="12"/>
      <c r="CI16" s="2"/>
      <c r="CJ16" s="3"/>
      <c r="CK16" s="3"/>
      <c r="CL16" s="3"/>
      <c r="CM16" s="3"/>
      <c r="CN16" s="3"/>
      <c r="CO16" s="6">
        <f t="shared" si="62"/>
        <v>0</v>
      </c>
      <c r="CP16" s="10">
        <f t="shared" si="63"/>
        <v>0</v>
      </c>
      <c r="CQ16" s="3">
        <f t="shared" si="64"/>
        <v>0</v>
      </c>
      <c r="CR16" s="11">
        <f t="shared" si="65"/>
        <v>0</v>
      </c>
      <c r="CS16" s="12"/>
      <c r="CT16" s="2"/>
      <c r="CU16" s="3"/>
      <c r="CV16" s="3"/>
      <c r="CW16" s="3"/>
      <c r="CX16" s="3"/>
      <c r="CY16" s="3"/>
      <c r="CZ16" s="6">
        <f t="shared" si="66"/>
        <v>0</v>
      </c>
      <c r="DA16" s="10">
        <f t="shared" si="67"/>
        <v>0</v>
      </c>
      <c r="DB16" s="3">
        <f t="shared" si="68"/>
        <v>0</v>
      </c>
      <c r="DC16" s="11">
        <f t="shared" si="69"/>
        <v>0</v>
      </c>
      <c r="DD16" s="12"/>
      <c r="DE16" s="2"/>
      <c r="DF16" s="3"/>
      <c r="DG16" s="3"/>
      <c r="DH16" s="3"/>
      <c r="DI16" s="3"/>
      <c r="DJ16" s="3"/>
      <c r="DK16" s="6">
        <f t="shared" si="70"/>
        <v>0</v>
      </c>
      <c r="DL16" s="10">
        <f t="shared" si="71"/>
        <v>0</v>
      </c>
      <c r="DM16" s="3">
        <f t="shared" si="72"/>
        <v>0</v>
      </c>
      <c r="DN16" s="11">
        <f t="shared" si="73"/>
        <v>0</v>
      </c>
    </row>
    <row r="17" spans="1:118" ht="15" x14ac:dyDescent="0.2">
      <c r="A17" s="14">
        <v>5</v>
      </c>
      <c r="B17" s="14">
        <v>4</v>
      </c>
      <c r="C17" s="8" t="s">
        <v>58</v>
      </c>
      <c r="D17" s="31" t="s">
        <v>48</v>
      </c>
      <c r="E17" s="30" t="s">
        <v>42</v>
      </c>
      <c r="F17" s="45">
        <f t="shared" si="37"/>
        <v>364.43203960677272</v>
      </c>
      <c r="G17" s="29">
        <f t="shared" si="38"/>
        <v>314.33000000000004</v>
      </c>
      <c r="H17" s="22">
        <f t="shared" si="39"/>
        <v>232.33</v>
      </c>
      <c r="I17" s="7">
        <f t="shared" si="40"/>
        <v>0</v>
      </c>
      <c r="J17" s="24">
        <f t="shared" si="41"/>
        <v>82</v>
      </c>
      <c r="K17" s="12">
        <v>47.87</v>
      </c>
      <c r="L17" s="2"/>
      <c r="M17" s="2"/>
      <c r="N17" s="2"/>
      <c r="O17" s="2"/>
      <c r="P17" s="2"/>
      <c r="Q17" s="2"/>
      <c r="R17" s="3">
        <v>30</v>
      </c>
      <c r="S17" s="3"/>
      <c r="T17" s="3"/>
      <c r="U17" s="3"/>
      <c r="V17" s="3"/>
      <c r="W17" s="13"/>
      <c r="X17" s="6">
        <f t="shared" si="42"/>
        <v>47.87</v>
      </c>
      <c r="Y17" s="10">
        <f t="shared" si="43"/>
        <v>30</v>
      </c>
      <c r="Z17" s="3">
        <f t="shared" si="44"/>
        <v>0</v>
      </c>
      <c r="AA17" s="33">
        <f t="shared" si="45"/>
        <v>77.87</v>
      </c>
      <c r="AB17" s="44">
        <f>(MIN(AA$5:AA$34)/AA17)*100</f>
        <v>67.959419545396173</v>
      </c>
      <c r="AC17" s="12">
        <v>35.04</v>
      </c>
      <c r="AD17" s="2"/>
      <c r="AE17" s="2"/>
      <c r="AF17" s="2"/>
      <c r="AG17" s="3">
        <v>22</v>
      </c>
      <c r="AH17" s="3"/>
      <c r="AI17" s="3"/>
      <c r="AJ17" s="3"/>
      <c r="AK17" s="3"/>
      <c r="AL17" s="3"/>
      <c r="AM17" s="6">
        <f t="shared" si="46"/>
        <v>35.04</v>
      </c>
      <c r="AN17" s="10">
        <f t="shared" si="47"/>
        <v>22</v>
      </c>
      <c r="AO17" s="3">
        <f t="shared" si="48"/>
        <v>0</v>
      </c>
      <c r="AP17" s="11">
        <f t="shared" si="49"/>
        <v>57.04</v>
      </c>
      <c r="AQ17" s="44">
        <f>(MIN(AP$5:AP$34)/AP17)*100</f>
        <v>83.485273492286112</v>
      </c>
      <c r="AR17" s="12">
        <v>62.52</v>
      </c>
      <c r="AS17" s="2"/>
      <c r="AT17" s="2"/>
      <c r="AU17" s="3">
        <v>15</v>
      </c>
      <c r="AV17" s="3"/>
      <c r="AW17" s="3"/>
      <c r="AX17" s="3"/>
      <c r="AY17" s="3"/>
      <c r="AZ17" s="3"/>
      <c r="BA17" s="6">
        <f t="shared" si="50"/>
        <v>62.52</v>
      </c>
      <c r="BB17" s="10">
        <f t="shared" si="51"/>
        <v>15</v>
      </c>
      <c r="BC17" s="3">
        <f t="shared" si="52"/>
        <v>0</v>
      </c>
      <c r="BD17" s="11">
        <f t="shared" si="53"/>
        <v>77.52000000000001</v>
      </c>
      <c r="BE17" s="44">
        <f>(MIN(BD$5:BD$34)/BD17)*100</f>
        <v>71.117131062951486</v>
      </c>
      <c r="BF17" s="12">
        <v>26.65</v>
      </c>
      <c r="BG17" s="2"/>
      <c r="BH17" s="2"/>
      <c r="BI17" s="3">
        <v>4</v>
      </c>
      <c r="BJ17" s="3"/>
      <c r="BK17" s="3"/>
      <c r="BL17" s="3"/>
      <c r="BM17" s="3"/>
      <c r="BN17" s="3"/>
      <c r="BO17" s="6">
        <f t="shared" si="54"/>
        <v>26.65</v>
      </c>
      <c r="BP17" s="10">
        <f t="shared" si="55"/>
        <v>4</v>
      </c>
      <c r="BQ17" s="3">
        <f t="shared" si="56"/>
        <v>0</v>
      </c>
      <c r="BR17" s="33">
        <f t="shared" si="57"/>
        <v>30.65</v>
      </c>
      <c r="BS17" s="44">
        <f>(MIN(BR$5:BR$34)/BR17)*100</f>
        <v>75.301794453507341</v>
      </c>
      <c r="BT17" s="12">
        <v>60.25</v>
      </c>
      <c r="BU17" s="2"/>
      <c r="BV17" s="2"/>
      <c r="BW17" s="3">
        <v>11</v>
      </c>
      <c r="BX17" s="3"/>
      <c r="BY17" s="3"/>
      <c r="BZ17" s="3"/>
      <c r="CA17" s="3"/>
      <c r="CB17" s="3"/>
      <c r="CC17" s="6">
        <f t="shared" si="58"/>
        <v>60.25</v>
      </c>
      <c r="CD17" s="10">
        <f t="shared" si="59"/>
        <v>11</v>
      </c>
      <c r="CE17" s="3">
        <f t="shared" si="60"/>
        <v>0</v>
      </c>
      <c r="CF17" s="11">
        <f t="shared" si="61"/>
        <v>71.25</v>
      </c>
      <c r="CG17" s="44">
        <f>(MIN(CF$5:CF$34)/CF17)*100</f>
        <v>66.568421052631578</v>
      </c>
      <c r="CH17" s="12"/>
      <c r="CI17" s="2"/>
      <c r="CJ17" s="3"/>
      <c r="CK17" s="3"/>
      <c r="CL17" s="3"/>
      <c r="CM17" s="3"/>
      <c r="CN17" s="3"/>
      <c r="CO17" s="6">
        <f t="shared" si="62"/>
        <v>0</v>
      </c>
      <c r="CP17" s="10">
        <f t="shared" si="63"/>
        <v>0</v>
      </c>
      <c r="CQ17" s="3">
        <f t="shared" si="64"/>
        <v>0</v>
      </c>
      <c r="CR17" s="11">
        <f t="shared" si="65"/>
        <v>0</v>
      </c>
      <c r="CS17" s="12"/>
      <c r="CT17" s="2"/>
      <c r="CU17" s="3"/>
      <c r="CV17" s="3"/>
      <c r="CW17" s="3"/>
      <c r="CX17" s="3"/>
      <c r="CY17" s="3"/>
      <c r="CZ17" s="6">
        <f t="shared" si="66"/>
        <v>0</v>
      </c>
      <c r="DA17" s="10">
        <f t="shared" si="67"/>
        <v>0</v>
      </c>
      <c r="DB17" s="3">
        <f t="shared" si="68"/>
        <v>0</v>
      </c>
      <c r="DC17" s="11">
        <f t="shared" si="69"/>
        <v>0</v>
      </c>
      <c r="DD17" s="12"/>
      <c r="DE17" s="2"/>
      <c r="DF17" s="3"/>
      <c r="DG17" s="3"/>
      <c r="DH17" s="3"/>
      <c r="DI17" s="3"/>
      <c r="DJ17" s="3"/>
      <c r="DK17" s="6">
        <f t="shared" si="70"/>
        <v>0</v>
      </c>
      <c r="DL17" s="10">
        <f t="shared" si="71"/>
        <v>0</v>
      </c>
      <c r="DM17" s="3">
        <f t="shared" si="72"/>
        <v>0</v>
      </c>
      <c r="DN17" s="11">
        <f t="shared" si="73"/>
        <v>0</v>
      </c>
    </row>
    <row r="18" spans="1:118" ht="15" x14ac:dyDescent="0.2">
      <c r="A18" s="14">
        <v>6</v>
      </c>
      <c r="B18" s="14">
        <v>5</v>
      </c>
      <c r="C18" s="8" t="s">
        <v>67</v>
      </c>
      <c r="D18" s="31" t="s">
        <v>32</v>
      </c>
      <c r="E18" s="30" t="s">
        <v>42</v>
      </c>
      <c r="F18" s="45">
        <f t="shared" si="37"/>
        <v>351.22984292015673</v>
      </c>
      <c r="G18" s="29">
        <f t="shared" si="38"/>
        <v>405.25</v>
      </c>
      <c r="H18" s="22">
        <f t="shared" si="39"/>
        <v>262.25</v>
      </c>
      <c r="I18" s="7">
        <f t="shared" si="40"/>
        <v>0</v>
      </c>
      <c r="J18" s="24">
        <f t="shared" si="41"/>
        <v>143</v>
      </c>
      <c r="K18" s="12">
        <v>62.04</v>
      </c>
      <c r="L18" s="2"/>
      <c r="M18" s="2"/>
      <c r="N18" s="2"/>
      <c r="O18" s="2"/>
      <c r="P18" s="2"/>
      <c r="Q18" s="2"/>
      <c r="R18" s="3">
        <v>120</v>
      </c>
      <c r="S18" s="3"/>
      <c r="T18" s="3"/>
      <c r="U18" s="3"/>
      <c r="V18" s="3"/>
      <c r="W18" s="13"/>
      <c r="X18" s="6">
        <f t="shared" si="42"/>
        <v>62.04</v>
      </c>
      <c r="Y18" s="10">
        <f t="shared" si="43"/>
        <v>120</v>
      </c>
      <c r="Z18" s="3">
        <f t="shared" si="44"/>
        <v>0</v>
      </c>
      <c r="AA18" s="33">
        <f t="shared" si="45"/>
        <v>182.04</v>
      </c>
      <c r="AB18" s="44">
        <f>(MIN(AA$5:AA$34)/AA18)*100</f>
        <v>29.070533948582732</v>
      </c>
      <c r="AC18" s="12">
        <v>45.66</v>
      </c>
      <c r="AD18" s="2"/>
      <c r="AE18" s="2"/>
      <c r="AF18" s="2"/>
      <c r="AG18" s="3">
        <v>19</v>
      </c>
      <c r="AH18" s="3"/>
      <c r="AI18" s="3"/>
      <c r="AJ18" s="3"/>
      <c r="AK18" s="3"/>
      <c r="AL18" s="3"/>
      <c r="AM18" s="6">
        <f t="shared" si="46"/>
        <v>45.66</v>
      </c>
      <c r="AN18" s="10">
        <f t="shared" si="47"/>
        <v>19</v>
      </c>
      <c r="AO18" s="3">
        <f t="shared" si="48"/>
        <v>0</v>
      </c>
      <c r="AP18" s="11">
        <f t="shared" si="49"/>
        <v>64.66</v>
      </c>
      <c r="AQ18" s="44">
        <f>(MIN(AP$5:AP$34)/AP18)*100</f>
        <v>73.64676770801114</v>
      </c>
      <c r="AR18" s="12">
        <v>60.79</v>
      </c>
      <c r="AS18" s="2"/>
      <c r="AT18" s="2"/>
      <c r="AU18" s="3">
        <v>3</v>
      </c>
      <c r="AV18" s="3"/>
      <c r="AW18" s="3"/>
      <c r="AX18" s="3"/>
      <c r="AY18" s="3"/>
      <c r="AZ18" s="3"/>
      <c r="BA18" s="6">
        <f t="shared" si="50"/>
        <v>60.79</v>
      </c>
      <c r="BB18" s="10">
        <f t="shared" si="51"/>
        <v>3</v>
      </c>
      <c r="BC18" s="3">
        <f t="shared" si="52"/>
        <v>0</v>
      </c>
      <c r="BD18" s="11">
        <f t="shared" si="53"/>
        <v>63.79</v>
      </c>
      <c r="BE18" s="44">
        <f>(MIN(BD$5:BD$34)/BD18)*100</f>
        <v>86.424204420755615</v>
      </c>
      <c r="BF18" s="12">
        <v>24.37</v>
      </c>
      <c r="BG18" s="2"/>
      <c r="BH18" s="2"/>
      <c r="BI18" s="3">
        <v>0</v>
      </c>
      <c r="BJ18" s="3"/>
      <c r="BK18" s="3"/>
      <c r="BL18" s="3"/>
      <c r="BM18" s="3"/>
      <c r="BN18" s="3"/>
      <c r="BO18" s="6">
        <f t="shared" si="54"/>
        <v>24.37</v>
      </c>
      <c r="BP18" s="10">
        <f t="shared" si="55"/>
        <v>0</v>
      </c>
      <c r="BQ18" s="3">
        <f t="shared" si="56"/>
        <v>0</v>
      </c>
      <c r="BR18" s="33">
        <f t="shared" si="57"/>
        <v>24.37</v>
      </c>
      <c r="BS18" s="44">
        <f>(MIN(BR$5:BR$34)/BR18)*100</f>
        <v>94.706606483381194</v>
      </c>
      <c r="BT18" s="12">
        <v>69.39</v>
      </c>
      <c r="BU18" s="2"/>
      <c r="BV18" s="2"/>
      <c r="BW18" s="3">
        <v>1</v>
      </c>
      <c r="BX18" s="3"/>
      <c r="BY18" s="3"/>
      <c r="BZ18" s="3"/>
      <c r="CA18" s="3"/>
      <c r="CB18" s="3"/>
      <c r="CC18" s="6">
        <f t="shared" si="58"/>
        <v>69.39</v>
      </c>
      <c r="CD18" s="10">
        <f t="shared" si="59"/>
        <v>1</v>
      </c>
      <c r="CE18" s="3">
        <f t="shared" si="60"/>
        <v>0</v>
      </c>
      <c r="CF18" s="11">
        <f t="shared" si="61"/>
        <v>70.39</v>
      </c>
      <c r="CG18" s="44">
        <f>(MIN(CF$5:CF$34)/CF18)*100</f>
        <v>67.381730359426058</v>
      </c>
      <c r="CH18" s="12"/>
      <c r="CI18" s="2"/>
      <c r="CJ18" s="3"/>
      <c r="CK18" s="3"/>
      <c r="CL18" s="3"/>
      <c r="CM18" s="3"/>
      <c r="CN18" s="3"/>
      <c r="CO18" s="6">
        <f t="shared" si="62"/>
        <v>0</v>
      </c>
      <c r="CP18" s="10">
        <f t="shared" si="63"/>
        <v>0</v>
      </c>
      <c r="CQ18" s="3">
        <f t="shared" si="64"/>
        <v>0</v>
      </c>
      <c r="CR18" s="11">
        <f t="shared" si="65"/>
        <v>0</v>
      </c>
      <c r="CS18" s="12"/>
      <c r="CT18" s="2"/>
      <c r="CU18" s="3"/>
      <c r="CV18" s="3"/>
      <c r="CW18" s="3"/>
      <c r="CX18" s="3"/>
      <c r="CY18" s="3"/>
      <c r="CZ18" s="6">
        <f t="shared" si="66"/>
        <v>0</v>
      </c>
      <c r="DA18" s="10">
        <f t="shared" si="67"/>
        <v>0</v>
      </c>
      <c r="DB18" s="3">
        <f t="shared" si="68"/>
        <v>0</v>
      </c>
      <c r="DC18" s="11">
        <f t="shared" si="69"/>
        <v>0</v>
      </c>
      <c r="DD18" s="12"/>
      <c r="DE18" s="2"/>
      <c r="DF18" s="3"/>
      <c r="DG18" s="3"/>
      <c r="DH18" s="3"/>
      <c r="DI18" s="3"/>
      <c r="DJ18" s="3"/>
      <c r="DK18" s="6">
        <f t="shared" si="70"/>
        <v>0</v>
      </c>
      <c r="DL18" s="10">
        <f t="shared" si="71"/>
        <v>0</v>
      </c>
      <c r="DM18" s="3">
        <f t="shared" si="72"/>
        <v>0</v>
      </c>
      <c r="DN18" s="11">
        <f t="shared" si="73"/>
        <v>0</v>
      </c>
    </row>
    <row r="19" spans="1:118" ht="15" x14ac:dyDescent="0.2">
      <c r="A19" s="14">
        <v>7</v>
      </c>
      <c r="B19" s="14">
        <v>6</v>
      </c>
      <c r="C19" s="8" t="s">
        <v>76</v>
      </c>
      <c r="D19" s="31" t="s">
        <v>32</v>
      </c>
      <c r="E19" s="30" t="s">
        <v>42</v>
      </c>
      <c r="F19" s="45">
        <f t="shared" si="37"/>
        <v>348.88315355398561</v>
      </c>
      <c r="G19" s="29">
        <f t="shared" si="38"/>
        <v>388.09000000000003</v>
      </c>
      <c r="H19" s="22">
        <f t="shared" si="39"/>
        <v>210.09</v>
      </c>
      <c r="I19" s="7">
        <f t="shared" si="40"/>
        <v>25</v>
      </c>
      <c r="J19" s="24">
        <f t="shared" si="41"/>
        <v>153</v>
      </c>
      <c r="K19" s="12">
        <v>36.97</v>
      </c>
      <c r="L19" s="2"/>
      <c r="M19" s="2"/>
      <c r="N19" s="2"/>
      <c r="O19" s="2"/>
      <c r="P19" s="2"/>
      <c r="Q19" s="2"/>
      <c r="R19" s="3">
        <v>70</v>
      </c>
      <c r="S19" s="3"/>
      <c r="T19" s="3"/>
      <c r="U19" s="3"/>
      <c r="V19" s="3"/>
      <c r="W19" s="13"/>
      <c r="X19" s="6">
        <f t="shared" si="42"/>
        <v>36.97</v>
      </c>
      <c r="Y19" s="10">
        <f t="shared" si="43"/>
        <v>70</v>
      </c>
      <c r="Z19" s="3">
        <f t="shared" si="44"/>
        <v>0</v>
      </c>
      <c r="AA19" s="33">
        <f t="shared" si="45"/>
        <v>106.97</v>
      </c>
      <c r="AB19" s="44">
        <f>(MIN(AA$5:AA$34)/AA19)*100</f>
        <v>49.471814527437601</v>
      </c>
      <c r="AC19" s="12">
        <v>33.619999999999997</v>
      </c>
      <c r="AD19" s="2"/>
      <c r="AE19" s="2"/>
      <c r="AF19" s="2"/>
      <c r="AG19" s="3">
        <v>14</v>
      </c>
      <c r="AH19" s="3"/>
      <c r="AI19" s="3"/>
      <c r="AJ19" s="3"/>
      <c r="AK19" s="3"/>
      <c r="AL19" s="3"/>
      <c r="AM19" s="6">
        <f t="shared" si="46"/>
        <v>33.619999999999997</v>
      </c>
      <c r="AN19" s="10">
        <f t="shared" si="47"/>
        <v>14</v>
      </c>
      <c r="AO19" s="3">
        <f t="shared" si="48"/>
        <v>0</v>
      </c>
      <c r="AP19" s="11">
        <f t="shared" si="49"/>
        <v>47.62</v>
      </c>
      <c r="AQ19" s="44">
        <f>(MIN(AP$5:AP$34)/AP19)*100</f>
        <v>100</v>
      </c>
      <c r="AR19" s="12">
        <v>50.92</v>
      </c>
      <c r="AS19" s="2"/>
      <c r="AT19" s="2"/>
      <c r="AU19" s="3">
        <v>38</v>
      </c>
      <c r="AV19" s="3">
        <v>1</v>
      </c>
      <c r="AW19" s="3"/>
      <c r="AX19" s="3"/>
      <c r="AY19" s="3"/>
      <c r="AZ19" s="3"/>
      <c r="BA19" s="6">
        <f t="shared" si="50"/>
        <v>50.92</v>
      </c>
      <c r="BB19" s="10">
        <f t="shared" si="51"/>
        <v>38</v>
      </c>
      <c r="BC19" s="3">
        <f t="shared" si="52"/>
        <v>5</v>
      </c>
      <c r="BD19" s="11">
        <f t="shared" si="53"/>
        <v>93.92</v>
      </c>
      <c r="BE19" s="44">
        <f>(MIN(BD$5:BD$34)/BD19)*100</f>
        <v>58.698892674616701</v>
      </c>
      <c r="BF19" s="12">
        <v>22.08</v>
      </c>
      <c r="BG19" s="2"/>
      <c r="BH19" s="2"/>
      <c r="BI19" s="3">
        <v>1</v>
      </c>
      <c r="BJ19" s="3"/>
      <c r="BK19" s="3"/>
      <c r="BL19" s="3"/>
      <c r="BM19" s="3"/>
      <c r="BN19" s="3"/>
      <c r="BO19" s="6">
        <f t="shared" si="54"/>
        <v>22.08</v>
      </c>
      <c r="BP19" s="10">
        <f t="shared" si="55"/>
        <v>1</v>
      </c>
      <c r="BQ19" s="3">
        <f t="shared" si="56"/>
        <v>0</v>
      </c>
      <c r="BR19" s="33">
        <f t="shared" si="57"/>
        <v>23.08</v>
      </c>
      <c r="BS19" s="44">
        <f>(MIN(BR$5:BR$34)/BR19)*100</f>
        <v>100</v>
      </c>
      <c r="BT19" s="12">
        <v>66.5</v>
      </c>
      <c r="BU19" s="2"/>
      <c r="BV19" s="2"/>
      <c r="BW19" s="3">
        <v>30</v>
      </c>
      <c r="BX19" s="3"/>
      <c r="BY19" s="3">
        <v>2</v>
      </c>
      <c r="BZ19" s="3"/>
      <c r="CA19" s="3"/>
      <c r="CB19" s="3"/>
      <c r="CC19" s="6">
        <f t="shared" si="58"/>
        <v>66.5</v>
      </c>
      <c r="CD19" s="10">
        <f t="shared" si="59"/>
        <v>30</v>
      </c>
      <c r="CE19" s="3">
        <f t="shared" si="60"/>
        <v>20</v>
      </c>
      <c r="CF19" s="11">
        <f t="shared" si="61"/>
        <v>116.5</v>
      </c>
      <c r="CG19" s="44">
        <f>(MIN(CF$5:CF$34)/CF19)*100</f>
        <v>40.712446351931334</v>
      </c>
      <c r="CH19" s="12"/>
      <c r="CI19" s="2"/>
      <c r="CJ19" s="3"/>
      <c r="CK19" s="3"/>
      <c r="CL19" s="3"/>
      <c r="CM19" s="3"/>
      <c r="CN19" s="3"/>
      <c r="CO19" s="6">
        <f t="shared" si="62"/>
        <v>0</v>
      </c>
      <c r="CP19" s="10">
        <f t="shared" si="63"/>
        <v>0</v>
      </c>
      <c r="CQ19" s="3">
        <f t="shared" si="64"/>
        <v>0</v>
      </c>
      <c r="CR19" s="11">
        <f t="shared" si="65"/>
        <v>0</v>
      </c>
      <c r="CS19" s="12"/>
      <c r="CT19" s="2"/>
      <c r="CU19" s="3"/>
      <c r="CV19" s="3"/>
      <c r="CW19" s="3"/>
      <c r="CX19" s="3"/>
      <c r="CY19" s="3"/>
      <c r="CZ19" s="6">
        <f t="shared" si="66"/>
        <v>0</v>
      </c>
      <c r="DA19" s="10">
        <f t="shared" si="67"/>
        <v>0</v>
      </c>
      <c r="DB19" s="3">
        <f t="shared" si="68"/>
        <v>0</v>
      </c>
      <c r="DC19" s="11">
        <f t="shared" si="69"/>
        <v>0</v>
      </c>
      <c r="DD19" s="12"/>
      <c r="DE19" s="2"/>
      <c r="DF19" s="3"/>
      <c r="DG19" s="3"/>
      <c r="DH19" s="3"/>
      <c r="DI19" s="3"/>
      <c r="DJ19" s="3"/>
      <c r="DK19" s="6">
        <f t="shared" si="70"/>
        <v>0</v>
      </c>
      <c r="DL19" s="10">
        <f t="shared" si="71"/>
        <v>0</v>
      </c>
      <c r="DM19" s="3">
        <f t="shared" si="72"/>
        <v>0</v>
      </c>
      <c r="DN19" s="11">
        <f t="shared" si="73"/>
        <v>0</v>
      </c>
    </row>
    <row r="20" spans="1:118" ht="15" x14ac:dyDescent="0.2">
      <c r="A20" s="14">
        <v>9</v>
      </c>
      <c r="B20" s="14">
        <v>7</v>
      </c>
      <c r="C20" s="8" t="s">
        <v>49</v>
      </c>
      <c r="D20" s="30" t="s">
        <v>32</v>
      </c>
      <c r="E20" s="31" t="s">
        <v>42</v>
      </c>
      <c r="F20" s="45">
        <f t="shared" si="37"/>
        <v>333.34306703223194</v>
      </c>
      <c r="G20" s="29">
        <f t="shared" si="38"/>
        <v>363.7</v>
      </c>
      <c r="H20" s="22">
        <f t="shared" si="39"/>
        <v>228.7</v>
      </c>
      <c r="I20" s="7">
        <f t="shared" si="40"/>
        <v>0</v>
      </c>
      <c r="J20" s="32">
        <f t="shared" si="41"/>
        <v>135</v>
      </c>
      <c r="K20" s="12">
        <v>39.67</v>
      </c>
      <c r="L20" s="2"/>
      <c r="M20" s="2"/>
      <c r="N20" s="2"/>
      <c r="O20" s="2"/>
      <c r="P20" s="2"/>
      <c r="Q20" s="2"/>
      <c r="R20" s="3">
        <v>70</v>
      </c>
      <c r="S20" s="3"/>
      <c r="T20" s="3"/>
      <c r="U20" s="3"/>
      <c r="V20" s="3"/>
      <c r="W20" s="13"/>
      <c r="X20" s="6">
        <f t="shared" si="42"/>
        <v>39.67</v>
      </c>
      <c r="Y20" s="10">
        <f t="shared" si="43"/>
        <v>70</v>
      </c>
      <c r="Z20" s="3">
        <f t="shared" si="44"/>
        <v>0</v>
      </c>
      <c r="AA20" s="33">
        <f t="shared" si="45"/>
        <v>109.67</v>
      </c>
      <c r="AB20" s="44">
        <f>(MIN(AA$5:AA$34)/AA20)*100</f>
        <v>48.253852466490379</v>
      </c>
      <c r="AC20" s="12">
        <v>47.42</v>
      </c>
      <c r="AD20" s="2"/>
      <c r="AE20" s="2"/>
      <c r="AF20" s="2"/>
      <c r="AG20" s="3">
        <v>48</v>
      </c>
      <c r="AH20" s="3"/>
      <c r="AI20" s="3"/>
      <c r="AJ20" s="3"/>
      <c r="AK20" s="3"/>
      <c r="AL20" s="3"/>
      <c r="AM20" s="6">
        <f t="shared" si="46"/>
        <v>47.42</v>
      </c>
      <c r="AN20" s="10">
        <f t="shared" si="47"/>
        <v>48</v>
      </c>
      <c r="AO20" s="3">
        <f t="shared" si="48"/>
        <v>0</v>
      </c>
      <c r="AP20" s="11">
        <f t="shared" si="49"/>
        <v>95.42</v>
      </c>
      <c r="AQ20" s="44">
        <f>(MIN(AP$5:AP$34)/AP20)*100</f>
        <v>49.905680150911756</v>
      </c>
      <c r="AR20" s="12">
        <v>58.36</v>
      </c>
      <c r="AS20" s="2"/>
      <c r="AT20" s="2"/>
      <c r="AU20" s="3">
        <v>7</v>
      </c>
      <c r="AV20" s="3"/>
      <c r="AW20" s="3"/>
      <c r="AX20" s="3"/>
      <c r="AY20" s="3"/>
      <c r="AZ20" s="3"/>
      <c r="BA20" s="6">
        <f t="shared" si="50"/>
        <v>58.36</v>
      </c>
      <c r="BB20" s="10">
        <f t="shared" si="51"/>
        <v>7</v>
      </c>
      <c r="BC20" s="3">
        <f t="shared" si="52"/>
        <v>0</v>
      </c>
      <c r="BD20" s="11">
        <f t="shared" si="53"/>
        <v>65.36</v>
      </c>
      <c r="BE20" s="44">
        <f>(MIN(BD$5:BD$34)/BD20)*100</f>
        <v>84.348225214198294</v>
      </c>
      <c r="BF20" s="12">
        <v>28.84</v>
      </c>
      <c r="BG20" s="2"/>
      <c r="BH20" s="2"/>
      <c r="BI20" s="3">
        <v>2</v>
      </c>
      <c r="BJ20" s="3"/>
      <c r="BK20" s="3"/>
      <c r="BL20" s="3"/>
      <c r="BM20" s="3"/>
      <c r="BN20" s="3"/>
      <c r="BO20" s="6">
        <f t="shared" si="54"/>
        <v>28.84</v>
      </c>
      <c r="BP20" s="10">
        <f t="shared" si="55"/>
        <v>2</v>
      </c>
      <c r="BQ20" s="3">
        <f t="shared" si="56"/>
        <v>0</v>
      </c>
      <c r="BR20" s="33">
        <f t="shared" si="57"/>
        <v>30.84</v>
      </c>
      <c r="BS20" s="44">
        <f>(MIN(BR$5:BR$34)/BR20)*100</f>
        <v>74.83787289234759</v>
      </c>
      <c r="BT20" s="12">
        <v>54.41</v>
      </c>
      <c r="BU20" s="2"/>
      <c r="BV20" s="2"/>
      <c r="BW20" s="3">
        <v>8</v>
      </c>
      <c r="BX20" s="3"/>
      <c r="BY20" s="3"/>
      <c r="BZ20" s="3"/>
      <c r="CA20" s="3"/>
      <c r="CB20" s="3"/>
      <c r="CC20" s="6">
        <f t="shared" si="58"/>
        <v>54.41</v>
      </c>
      <c r="CD20" s="10">
        <f t="shared" si="59"/>
        <v>8</v>
      </c>
      <c r="CE20" s="3">
        <f t="shared" si="60"/>
        <v>0</v>
      </c>
      <c r="CF20" s="11">
        <f t="shared" si="61"/>
        <v>62.41</v>
      </c>
      <c r="CG20" s="44">
        <f>(MIN(CF$5:CF$34)/CF20)*100</f>
        <v>75.997436308283923</v>
      </c>
      <c r="CH20" s="12"/>
      <c r="CI20" s="2"/>
      <c r="CJ20" s="3"/>
      <c r="CK20" s="3"/>
      <c r="CL20" s="3"/>
      <c r="CM20" s="3"/>
      <c r="CN20" s="3"/>
      <c r="CO20" s="6">
        <f t="shared" si="62"/>
        <v>0</v>
      </c>
      <c r="CP20" s="10">
        <f t="shared" si="63"/>
        <v>0</v>
      </c>
      <c r="CQ20" s="3">
        <f t="shared" si="64"/>
        <v>0</v>
      </c>
      <c r="CR20" s="11">
        <f t="shared" si="65"/>
        <v>0</v>
      </c>
      <c r="CS20" s="12"/>
      <c r="CT20" s="2"/>
      <c r="CU20" s="3"/>
      <c r="CV20" s="3"/>
      <c r="CW20" s="3"/>
      <c r="CX20" s="3"/>
      <c r="CY20" s="3"/>
      <c r="CZ20" s="6">
        <f t="shared" si="66"/>
        <v>0</v>
      </c>
      <c r="DA20" s="10">
        <f t="shared" si="67"/>
        <v>0</v>
      </c>
      <c r="DB20" s="3">
        <f t="shared" si="68"/>
        <v>0</v>
      </c>
      <c r="DC20" s="11">
        <f t="shared" si="69"/>
        <v>0</v>
      </c>
      <c r="DD20" s="12"/>
      <c r="DE20" s="2"/>
      <c r="DF20" s="3"/>
      <c r="DG20" s="3"/>
      <c r="DH20" s="3"/>
      <c r="DI20" s="3"/>
      <c r="DJ20" s="3"/>
      <c r="DK20" s="6">
        <f t="shared" si="70"/>
        <v>0</v>
      </c>
      <c r="DL20" s="10">
        <f t="shared" si="71"/>
        <v>0</v>
      </c>
      <c r="DM20" s="3">
        <f t="shared" si="72"/>
        <v>0</v>
      </c>
      <c r="DN20" s="11">
        <f t="shared" si="73"/>
        <v>0</v>
      </c>
    </row>
    <row r="21" spans="1:118" ht="15" x14ac:dyDescent="0.2">
      <c r="A21" s="14">
        <v>10</v>
      </c>
      <c r="B21" s="14">
        <v>8</v>
      </c>
      <c r="C21" s="8" t="s">
        <v>50</v>
      </c>
      <c r="D21" s="31" t="s">
        <v>32</v>
      </c>
      <c r="E21" s="30" t="s">
        <v>42</v>
      </c>
      <c r="F21" s="45">
        <f t="shared" si="37"/>
        <v>315.79470562327589</v>
      </c>
      <c r="G21" s="29">
        <f t="shared" si="38"/>
        <v>382.37</v>
      </c>
      <c r="H21" s="22">
        <f t="shared" si="39"/>
        <v>259.37</v>
      </c>
      <c r="I21" s="7">
        <f t="shared" si="40"/>
        <v>0</v>
      </c>
      <c r="J21" s="24">
        <f t="shared" si="41"/>
        <v>123</v>
      </c>
      <c r="K21" s="12">
        <v>43.52</v>
      </c>
      <c r="L21" s="2"/>
      <c r="M21" s="2"/>
      <c r="N21" s="2"/>
      <c r="O21" s="2"/>
      <c r="P21" s="2"/>
      <c r="Q21" s="2"/>
      <c r="R21" s="3">
        <v>80</v>
      </c>
      <c r="S21" s="3"/>
      <c r="T21" s="3"/>
      <c r="U21" s="3"/>
      <c r="V21" s="3"/>
      <c r="W21" s="13"/>
      <c r="X21" s="6">
        <f t="shared" si="42"/>
        <v>43.52</v>
      </c>
      <c r="Y21" s="10">
        <f t="shared" si="43"/>
        <v>80</v>
      </c>
      <c r="Z21" s="3">
        <f t="shared" si="44"/>
        <v>0</v>
      </c>
      <c r="AA21" s="33">
        <f t="shared" si="45"/>
        <v>123.52000000000001</v>
      </c>
      <c r="AB21" s="44">
        <f>(MIN(AA$5:AA$34)/AA21)*100</f>
        <v>42.843264248704656</v>
      </c>
      <c r="AC21" s="12">
        <v>48.84</v>
      </c>
      <c r="AD21" s="2"/>
      <c r="AE21" s="2"/>
      <c r="AF21" s="2"/>
      <c r="AG21" s="3">
        <v>29</v>
      </c>
      <c r="AH21" s="3"/>
      <c r="AI21" s="3"/>
      <c r="AJ21" s="3"/>
      <c r="AK21" s="3"/>
      <c r="AL21" s="3"/>
      <c r="AM21" s="6">
        <f t="shared" si="46"/>
        <v>48.84</v>
      </c>
      <c r="AN21" s="10">
        <f t="shared" si="47"/>
        <v>29</v>
      </c>
      <c r="AO21" s="3">
        <f t="shared" si="48"/>
        <v>0</v>
      </c>
      <c r="AP21" s="11">
        <f t="shared" si="49"/>
        <v>77.84</v>
      </c>
      <c r="AQ21" s="44">
        <f>(MIN(AP$5:AP$34)/AP21)*100</f>
        <v>61.176772867420347</v>
      </c>
      <c r="AR21" s="12">
        <v>75.55</v>
      </c>
      <c r="AS21" s="2"/>
      <c r="AT21" s="2"/>
      <c r="AU21" s="3">
        <v>10</v>
      </c>
      <c r="AV21" s="3"/>
      <c r="AW21" s="3"/>
      <c r="AX21" s="3"/>
      <c r="AY21" s="3"/>
      <c r="AZ21" s="3"/>
      <c r="BA21" s="6">
        <f t="shared" si="50"/>
        <v>75.55</v>
      </c>
      <c r="BB21" s="10">
        <f t="shared" si="51"/>
        <v>10</v>
      </c>
      <c r="BC21" s="3">
        <f t="shared" si="52"/>
        <v>0</v>
      </c>
      <c r="BD21" s="11">
        <f t="shared" si="53"/>
        <v>85.55</v>
      </c>
      <c r="BE21" s="44">
        <f>(MIN(BD$5:BD$34)/BD21)*100</f>
        <v>64.441846873173589</v>
      </c>
      <c r="BF21" s="12">
        <v>28.58</v>
      </c>
      <c r="BG21" s="2"/>
      <c r="BH21" s="2"/>
      <c r="BI21" s="3">
        <v>3</v>
      </c>
      <c r="BJ21" s="3"/>
      <c r="BK21" s="3"/>
      <c r="BL21" s="3"/>
      <c r="BM21" s="3"/>
      <c r="BN21" s="3"/>
      <c r="BO21" s="6">
        <f t="shared" si="54"/>
        <v>28.58</v>
      </c>
      <c r="BP21" s="10">
        <f t="shared" si="55"/>
        <v>3</v>
      </c>
      <c r="BQ21" s="3">
        <f t="shared" si="56"/>
        <v>0</v>
      </c>
      <c r="BR21" s="33">
        <f t="shared" si="57"/>
        <v>31.58</v>
      </c>
      <c r="BS21" s="44">
        <f>(MIN(BR$5:BR$34)/BR21)*100</f>
        <v>73.084230525649147</v>
      </c>
      <c r="BT21" s="12">
        <v>62.88</v>
      </c>
      <c r="BU21" s="2"/>
      <c r="BV21" s="2"/>
      <c r="BW21" s="3">
        <v>1</v>
      </c>
      <c r="BX21" s="3"/>
      <c r="BY21" s="3"/>
      <c r="BZ21" s="3"/>
      <c r="CA21" s="3"/>
      <c r="CB21" s="3"/>
      <c r="CC21" s="6">
        <f t="shared" si="58"/>
        <v>62.88</v>
      </c>
      <c r="CD21" s="10">
        <f t="shared" si="59"/>
        <v>1</v>
      </c>
      <c r="CE21" s="3">
        <f t="shared" si="60"/>
        <v>0</v>
      </c>
      <c r="CF21" s="11">
        <f t="shared" si="61"/>
        <v>63.88</v>
      </c>
      <c r="CG21" s="44">
        <f>(MIN(CF$5:CF$34)/CF21)*100</f>
        <v>74.248591108328114</v>
      </c>
      <c r="CH21" s="12"/>
      <c r="CI21" s="2"/>
      <c r="CJ21" s="3"/>
      <c r="CK21" s="3"/>
      <c r="CL21" s="3"/>
      <c r="CM21" s="3"/>
      <c r="CN21" s="3"/>
      <c r="CO21" s="6">
        <f t="shared" si="62"/>
        <v>0</v>
      </c>
      <c r="CP21" s="10">
        <f t="shared" si="63"/>
        <v>0</v>
      </c>
      <c r="CQ21" s="3">
        <f t="shared" si="64"/>
        <v>0</v>
      </c>
      <c r="CR21" s="11">
        <f t="shared" si="65"/>
        <v>0</v>
      </c>
      <c r="CS21" s="12"/>
      <c r="CT21" s="2"/>
      <c r="CU21" s="3"/>
      <c r="CV21" s="3"/>
      <c r="CW21" s="3"/>
      <c r="CX21" s="3"/>
      <c r="CY21" s="3"/>
      <c r="CZ21" s="6">
        <f t="shared" si="66"/>
        <v>0</v>
      </c>
      <c r="DA21" s="10">
        <f t="shared" si="67"/>
        <v>0</v>
      </c>
      <c r="DB21" s="3">
        <f t="shared" si="68"/>
        <v>0</v>
      </c>
      <c r="DC21" s="11">
        <f t="shared" si="69"/>
        <v>0</v>
      </c>
      <c r="DD21" s="12"/>
      <c r="DE21" s="2"/>
      <c r="DF21" s="3"/>
      <c r="DG21" s="3"/>
      <c r="DH21" s="3"/>
      <c r="DI21" s="3"/>
      <c r="DJ21" s="3"/>
      <c r="DK21" s="6">
        <f t="shared" si="70"/>
        <v>0</v>
      </c>
      <c r="DL21" s="10">
        <f t="shared" si="71"/>
        <v>0</v>
      </c>
      <c r="DM21" s="3">
        <f t="shared" si="72"/>
        <v>0</v>
      </c>
      <c r="DN21" s="11">
        <f t="shared" si="73"/>
        <v>0</v>
      </c>
    </row>
    <row r="22" spans="1:118" ht="15" x14ac:dyDescent="0.2">
      <c r="A22" s="14">
        <v>11</v>
      </c>
      <c r="B22" s="14">
        <v>9</v>
      </c>
      <c r="C22" s="8" t="s">
        <v>74</v>
      </c>
      <c r="D22" s="31" t="s">
        <v>32</v>
      </c>
      <c r="E22" s="30" t="s">
        <v>42</v>
      </c>
      <c r="F22" s="45">
        <f t="shared" si="37"/>
        <v>282.32328156183775</v>
      </c>
      <c r="G22" s="29">
        <f t="shared" si="38"/>
        <v>476.75</v>
      </c>
      <c r="H22" s="22">
        <f t="shared" si="39"/>
        <v>337.75</v>
      </c>
      <c r="I22" s="7">
        <f t="shared" si="40"/>
        <v>0</v>
      </c>
      <c r="J22" s="24">
        <f t="shared" si="41"/>
        <v>139</v>
      </c>
      <c r="K22" s="12">
        <v>73.17</v>
      </c>
      <c r="L22" s="2"/>
      <c r="M22" s="2"/>
      <c r="N22" s="2"/>
      <c r="O22" s="2"/>
      <c r="P22" s="2"/>
      <c r="Q22" s="2"/>
      <c r="R22" s="3">
        <v>130</v>
      </c>
      <c r="S22" s="3"/>
      <c r="T22" s="3"/>
      <c r="U22" s="3"/>
      <c r="V22" s="3"/>
      <c r="W22" s="13"/>
      <c r="X22" s="6">
        <f t="shared" si="42"/>
        <v>73.17</v>
      </c>
      <c r="Y22" s="10">
        <f t="shared" si="43"/>
        <v>130</v>
      </c>
      <c r="Z22" s="3">
        <f t="shared" si="44"/>
        <v>0</v>
      </c>
      <c r="AA22" s="33">
        <f t="shared" si="45"/>
        <v>203.17000000000002</v>
      </c>
      <c r="AB22" s="44">
        <f>(MIN(AA$5:AA$34)/AA22)*100</f>
        <v>26.04715263080179</v>
      </c>
      <c r="AC22" s="12">
        <v>63.56</v>
      </c>
      <c r="AD22" s="2"/>
      <c r="AE22" s="2"/>
      <c r="AF22" s="2"/>
      <c r="AG22" s="3">
        <v>8</v>
      </c>
      <c r="AH22" s="3"/>
      <c r="AI22" s="3"/>
      <c r="AJ22" s="3"/>
      <c r="AK22" s="3"/>
      <c r="AL22" s="3"/>
      <c r="AM22" s="6">
        <f t="shared" si="46"/>
        <v>63.56</v>
      </c>
      <c r="AN22" s="10">
        <f t="shared" si="47"/>
        <v>8</v>
      </c>
      <c r="AO22" s="3">
        <f t="shared" si="48"/>
        <v>0</v>
      </c>
      <c r="AP22" s="11">
        <f t="shared" si="49"/>
        <v>71.56</v>
      </c>
      <c r="AQ22" s="44">
        <f>(MIN(AP$5:AP$34)/AP22)*100</f>
        <v>66.545556176634989</v>
      </c>
      <c r="AR22" s="12">
        <v>70.599999999999994</v>
      </c>
      <c r="AS22" s="2"/>
      <c r="AT22" s="2"/>
      <c r="AU22" s="3">
        <v>1</v>
      </c>
      <c r="AV22" s="3"/>
      <c r="AW22" s="3"/>
      <c r="AX22" s="3"/>
      <c r="AY22" s="3"/>
      <c r="AZ22" s="3"/>
      <c r="BA22" s="6">
        <f t="shared" si="50"/>
        <v>70.599999999999994</v>
      </c>
      <c r="BB22" s="10">
        <f t="shared" si="51"/>
        <v>1</v>
      </c>
      <c r="BC22" s="3">
        <f t="shared" si="52"/>
        <v>0</v>
      </c>
      <c r="BD22" s="11">
        <f t="shared" si="53"/>
        <v>71.599999999999994</v>
      </c>
      <c r="BE22" s="44">
        <f>(MIN(BD$5:BD$34)/BD22)*100</f>
        <v>76.997206703910621</v>
      </c>
      <c r="BF22" s="12">
        <v>37.369999999999997</v>
      </c>
      <c r="BG22" s="2"/>
      <c r="BH22" s="2"/>
      <c r="BI22" s="3">
        <v>0</v>
      </c>
      <c r="BJ22" s="3"/>
      <c r="BK22" s="3"/>
      <c r="BL22" s="3"/>
      <c r="BM22" s="3"/>
      <c r="BN22" s="3"/>
      <c r="BO22" s="6">
        <f t="shared" si="54"/>
        <v>37.369999999999997</v>
      </c>
      <c r="BP22" s="10">
        <f t="shared" si="55"/>
        <v>0</v>
      </c>
      <c r="BQ22" s="3">
        <f t="shared" si="56"/>
        <v>0</v>
      </c>
      <c r="BR22" s="33">
        <f t="shared" si="57"/>
        <v>37.369999999999997</v>
      </c>
      <c r="BS22" s="44">
        <f>(MIN(BR$5:BR$34)/BR22)*100</f>
        <v>61.76077067166176</v>
      </c>
      <c r="BT22" s="12">
        <v>93.05</v>
      </c>
      <c r="BU22" s="2"/>
      <c r="BV22" s="2"/>
      <c r="BW22" s="3">
        <v>0</v>
      </c>
      <c r="BX22" s="3"/>
      <c r="BY22" s="3"/>
      <c r="BZ22" s="3"/>
      <c r="CA22" s="3"/>
      <c r="CB22" s="3"/>
      <c r="CC22" s="6">
        <f t="shared" si="58"/>
        <v>93.05</v>
      </c>
      <c r="CD22" s="10">
        <f t="shared" si="59"/>
        <v>0</v>
      </c>
      <c r="CE22" s="3">
        <f t="shared" si="60"/>
        <v>0</v>
      </c>
      <c r="CF22" s="11">
        <f t="shared" si="61"/>
        <v>93.05</v>
      </c>
      <c r="CG22" s="44">
        <f>(MIN(CF$5:CF$34)/CF22)*100</f>
        <v>50.972595378828586</v>
      </c>
      <c r="CH22" s="12"/>
      <c r="CI22" s="2"/>
      <c r="CJ22" s="3"/>
      <c r="CK22" s="3"/>
      <c r="CL22" s="3"/>
      <c r="CM22" s="3"/>
      <c r="CN22" s="3"/>
      <c r="CO22" s="6">
        <f t="shared" si="62"/>
        <v>0</v>
      </c>
      <c r="CP22" s="10">
        <f t="shared" si="63"/>
        <v>0</v>
      </c>
      <c r="CQ22" s="3">
        <f t="shared" si="64"/>
        <v>0</v>
      </c>
      <c r="CR22" s="11">
        <f t="shared" si="65"/>
        <v>0</v>
      </c>
      <c r="CS22" s="12"/>
      <c r="CT22" s="2"/>
      <c r="CU22" s="3"/>
      <c r="CV22" s="3"/>
      <c r="CW22" s="3"/>
      <c r="CX22" s="3"/>
      <c r="CY22" s="3"/>
      <c r="CZ22" s="6">
        <f t="shared" si="66"/>
        <v>0</v>
      </c>
      <c r="DA22" s="10">
        <f t="shared" si="67"/>
        <v>0</v>
      </c>
      <c r="DB22" s="3">
        <f t="shared" si="68"/>
        <v>0</v>
      </c>
      <c r="DC22" s="11">
        <f t="shared" si="69"/>
        <v>0</v>
      </c>
      <c r="DD22" s="12"/>
      <c r="DE22" s="2"/>
      <c r="DF22" s="3"/>
      <c r="DG22" s="3"/>
      <c r="DH22" s="3"/>
      <c r="DI22" s="3"/>
      <c r="DJ22" s="3"/>
      <c r="DK22" s="6">
        <f t="shared" si="70"/>
        <v>0</v>
      </c>
      <c r="DL22" s="10">
        <f t="shared" si="71"/>
        <v>0</v>
      </c>
      <c r="DM22" s="3">
        <f t="shared" si="72"/>
        <v>0</v>
      </c>
      <c r="DN22" s="11">
        <f t="shared" si="73"/>
        <v>0</v>
      </c>
    </row>
    <row r="23" spans="1:118" ht="15" x14ac:dyDescent="0.2">
      <c r="A23" s="14">
        <v>13</v>
      </c>
      <c r="B23" s="14">
        <v>10</v>
      </c>
      <c r="C23" s="8" t="s">
        <v>66</v>
      </c>
      <c r="D23" s="31" t="s">
        <v>32</v>
      </c>
      <c r="E23" s="30" t="s">
        <v>33</v>
      </c>
      <c r="F23" s="45">
        <f xml:space="preserve"> AB23+AQ23+BE23+BS23+CG23</f>
        <v>277.26406586109107</v>
      </c>
      <c r="G23" s="29">
        <f>H23+I23+J23</f>
        <v>485.97</v>
      </c>
      <c r="H23" s="22">
        <f>X23+AM23+BA23+BO23+CC23+CO23+CZ23+DK23</f>
        <v>375.97</v>
      </c>
      <c r="I23" s="7">
        <f>Z23+AO23+BC23+BQ23+CE23+CQ23+DB23+DM23</f>
        <v>0</v>
      </c>
      <c r="J23" s="24">
        <f>R23+AG23+AU23+BI23+BW23+CJ23+CU23+DF23</f>
        <v>110</v>
      </c>
      <c r="K23" s="12">
        <v>52.3</v>
      </c>
      <c r="L23" s="2"/>
      <c r="M23" s="2"/>
      <c r="N23" s="2"/>
      <c r="O23" s="2"/>
      <c r="P23" s="2"/>
      <c r="Q23" s="2"/>
      <c r="R23" s="3">
        <v>10</v>
      </c>
      <c r="S23" s="3"/>
      <c r="T23" s="3"/>
      <c r="U23" s="3"/>
      <c r="V23" s="3"/>
      <c r="W23" s="13"/>
      <c r="X23" s="6">
        <f>K23+L23+M23+N23+O23+P23+Q23</f>
        <v>52.3</v>
      </c>
      <c r="Y23" s="10">
        <f>R23</f>
        <v>10</v>
      </c>
      <c r="Z23" s="3">
        <f>(S23*5)+(T23*10)+(U23*15)+(V23*10)+(W23*20)</f>
        <v>0</v>
      </c>
      <c r="AA23" s="33">
        <f>X23+Y23+Z23</f>
        <v>62.3</v>
      </c>
      <c r="AB23" s="44">
        <f>(MIN(AA$5:AA$34)/AA23)*100</f>
        <v>84.943820224719119</v>
      </c>
      <c r="AC23" s="12">
        <v>89.47</v>
      </c>
      <c r="AD23" s="2"/>
      <c r="AE23" s="2"/>
      <c r="AF23" s="2"/>
      <c r="AG23" s="3">
        <v>91</v>
      </c>
      <c r="AH23" s="3"/>
      <c r="AI23" s="3"/>
      <c r="AJ23" s="3"/>
      <c r="AK23" s="3"/>
      <c r="AL23" s="3"/>
      <c r="AM23" s="6">
        <f>AC23+AD23+AE23+AF23</f>
        <v>89.47</v>
      </c>
      <c r="AN23" s="10">
        <f>AG23</f>
        <v>91</v>
      </c>
      <c r="AO23" s="3">
        <f>(AH23*5)+(AI23*10)+(AJ23*15)+(AK23*10)+(AL23*20)</f>
        <v>0</v>
      </c>
      <c r="AP23" s="11">
        <f>AM23+AN23+AO23</f>
        <v>180.47</v>
      </c>
      <c r="AQ23" s="44">
        <f>(MIN(AP$5:AP$34)/AP23)*100</f>
        <v>26.386657062115589</v>
      </c>
      <c r="AR23" s="12">
        <v>132.25</v>
      </c>
      <c r="AS23" s="2"/>
      <c r="AT23" s="2"/>
      <c r="AU23" s="3">
        <v>1</v>
      </c>
      <c r="AV23" s="3"/>
      <c r="AW23" s="3"/>
      <c r="AX23" s="3"/>
      <c r="AY23" s="3"/>
      <c r="AZ23" s="3"/>
      <c r="BA23" s="6">
        <f>AR23+AS23+AT23</f>
        <v>132.25</v>
      </c>
      <c r="BB23" s="10">
        <f>AU23</f>
        <v>1</v>
      </c>
      <c r="BC23" s="3">
        <f>(AV23*5)+(AW23*10)+(AX23*15)+(AY23*10)+(AZ23*20)</f>
        <v>0</v>
      </c>
      <c r="BD23" s="11">
        <f>BA23+BB23+BC23</f>
        <v>133.25</v>
      </c>
      <c r="BE23" s="44">
        <f>(MIN(BD$5:BD$34)/BD23)*100</f>
        <v>41.373358348968111</v>
      </c>
      <c r="BF23" s="12">
        <v>37.79</v>
      </c>
      <c r="BG23" s="2"/>
      <c r="BH23" s="2"/>
      <c r="BI23" s="3">
        <v>5</v>
      </c>
      <c r="BJ23" s="3"/>
      <c r="BK23" s="3"/>
      <c r="BL23" s="3"/>
      <c r="BM23" s="3"/>
      <c r="BN23" s="3"/>
      <c r="BO23" s="6">
        <f>BF23+BG23+BH23</f>
        <v>37.79</v>
      </c>
      <c r="BP23" s="10">
        <f>BI23</f>
        <v>5</v>
      </c>
      <c r="BQ23" s="3">
        <f>(BJ23*5)+(BK23*10)+(BL23*15)+(BM23*10)+(BN23*20)</f>
        <v>0</v>
      </c>
      <c r="BR23" s="33">
        <f>BO23+BP23+BQ23</f>
        <v>42.79</v>
      </c>
      <c r="BS23" s="44">
        <f>(MIN(BR$5:BR$34)/BR23)*100</f>
        <v>53.93783594297733</v>
      </c>
      <c r="BT23" s="12">
        <v>64.16</v>
      </c>
      <c r="BU23" s="2"/>
      <c r="BV23" s="2"/>
      <c r="BW23" s="3">
        <v>3</v>
      </c>
      <c r="BX23" s="3"/>
      <c r="BY23" s="3"/>
      <c r="BZ23" s="3"/>
      <c r="CA23" s="3"/>
      <c r="CB23" s="3"/>
      <c r="CC23" s="6">
        <f>BT23+BU23+BV23</f>
        <v>64.16</v>
      </c>
      <c r="CD23" s="10">
        <f>BW23</f>
        <v>3</v>
      </c>
      <c r="CE23" s="3">
        <f>(BX23*5)+(BY23*10)+(BZ23*15)+(CA23*10)+(CB23*20)</f>
        <v>0</v>
      </c>
      <c r="CF23" s="11">
        <f>CC23+CD23+CE23</f>
        <v>67.16</v>
      </c>
      <c r="CG23" s="44">
        <f>(MIN(CF$5:CF$34)/CF23)*100</f>
        <v>70.622394282310907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14</v>
      </c>
      <c r="B24" s="14">
        <v>11</v>
      </c>
      <c r="C24" s="8" t="s">
        <v>72</v>
      </c>
      <c r="D24" s="31" t="s">
        <v>32</v>
      </c>
      <c r="E24" s="30" t="s">
        <v>42</v>
      </c>
      <c r="F24" s="45">
        <f t="shared" si="37"/>
        <v>261.47819802430723</v>
      </c>
      <c r="G24" s="29">
        <f t="shared" si="38"/>
        <v>475.97</v>
      </c>
      <c r="H24" s="22">
        <f t="shared" si="39"/>
        <v>334.97</v>
      </c>
      <c r="I24" s="7">
        <f t="shared" si="40"/>
        <v>10</v>
      </c>
      <c r="J24" s="24">
        <f t="shared" si="41"/>
        <v>131</v>
      </c>
      <c r="K24" s="12">
        <v>55.24</v>
      </c>
      <c r="L24" s="2"/>
      <c r="M24" s="2"/>
      <c r="N24" s="2"/>
      <c r="O24" s="2"/>
      <c r="P24" s="2"/>
      <c r="Q24" s="2"/>
      <c r="R24" s="3">
        <v>60</v>
      </c>
      <c r="S24" s="3"/>
      <c r="T24" s="3"/>
      <c r="U24" s="3"/>
      <c r="V24" s="3"/>
      <c r="W24" s="13"/>
      <c r="X24" s="6">
        <f t="shared" si="42"/>
        <v>55.24</v>
      </c>
      <c r="Y24" s="10">
        <f t="shared" si="43"/>
        <v>60</v>
      </c>
      <c r="Z24" s="3">
        <f t="shared" si="44"/>
        <v>0</v>
      </c>
      <c r="AA24" s="33">
        <f t="shared" si="45"/>
        <v>115.24000000000001</v>
      </c>
      <c r="AB24" s="44">
        <f>(MIN(AA$5:AA$34)/AA24)*100</f>
        <v>45.921555015619575</v>
      </c>
      <c r="AC24" s="12">
        <v>93.79</v>
      </c>
      <c r="AD24" s="2"/>
      <c r="AE24" s="2"/>
      <c r="AF24" s="2"/>
      <c r="AG24" s="3">
        <v>65</v>
      </c>
      <c r="AH24" s="3"/>
      <c r="AI24" s="3"/>
      <c r="AJ24" s="3"/>
      <c r="AK24" s="3"/>
      <c r="AL24" s="3"/>
      <c r="AM24" s="6">
        <f t="shared" si="46"/>
        <v>93.79</v>
      </c>
      <c r="AN24" s="10">
        <f t="shared" si="47"/>
        <v>65</v>
      </c>
      <c r="AO24" s="3">
        <f t="shared" si="48"/>
        <v>0</v>
      </c>
      <c r="AP24" s="11">
        <f t="shared" si="49"/>
        <v>158.79000000000002</v>
      </c>
      <c r="AQ24" s="44">
        <f>(MIN(AP$5:AP$34)/AP24)*100</f>
        <v>29.989294036148369</v>
      </c>
      <c r="AR24" s="12">
        <v>73.09</v>
      </c>
      <c r="AS24" s="2"/>
      <c r="AT24" s="2"/>
      <c r="AU24" s="3">
        <v>0</v>
      </c>
      <c r="AV24" s="3"/>
      <c r="AW24" s="3"/>
      <c r="AX24" s="3"/>
      <c r="AY24" s="3"/>
      <c r="AZ24" s="3"/>
      <c r="BA24" s="6">
        <f t="shared" si="50"/>
        <v>73.09</v>
      </c>
      <c r="BB24" s="10">
        <f t="shared" si="51"/>
        <v>0</v>
      </c>
      <c r="BC24" s="3">
        <f t="shared" si="52"/>
        <v>0</v>
      </c>
      <c r="BD24" s="11">
        <f t="shared" si="53"/>
        <v>73.09</v>
      </c>
      <c r="BE24" s="44">
        <f>(MIN(BD$5:BD$34)/BD24)*100</f>
        <v>75.427555069092904</v>
      </c>
      <c r="BF24" s="12">
        <v>29.19</v>
      </c>
      <c r="BG24" s="2"/>
      <c r="BH24" s="2"/>
      <c r="BI24" s="3">
        <v>2</v>
      </c>
      <c r="BJ24" s="3"/>
      <c r="BK24" s="3">
        <v>1</v>
      </c>
      <c r="BL24" s="3"/>
      <c r="BM24" s="3"/>
      <c r="BN24" s="3"/>
      <c r="BO24" s="6">
        <f t="shared" si="54"/>
        <v>29.19</v>
      </c>
      <c r="BP24" s="10">
        <f t="shared" si="55"/>
        <v>2</v>
      </c>
      <c r="BQ24" s="3">
        <f t="shared" si="56"/>
        <v>10</v>
      </c>
      <c r="BR24" s="33">
        <f t="shared" si="57"/>
        <v>41.19</v>
      </c>
      <c r="BS24" s="44">
        <f>(MIN(BR$5:BR$34)/BR24)*100</f>
        <v>56.033017722748234</v>
      </c>
      <c r="BT24" s="12">
        <v>83.66</v>
      </c>
      <c r="BU24" s="2"/>
      <c r="BV24" s="2"/>
      <c r="BW24" s="3">
        <v>4</v>
      </c>
      <c r="BX24" s="3"/>
      <c r="BY24" s="3"/>
      <c r="BZ24" s="3"/>
      <c r="CA24" s="3"/>
      <c r="CB24" s="3"/>
      <c r="CC24" s="6">
        <f t="shared" si="58"/>
        <v>83.66</v>
      </c>
      <c r="CD24" s="10">
        <f t="shared" si="59"/>
        <v>4</v>
      </c>
      <c r="CE24" s="3">
        <f t="shared" si="60"/>
        <v>0</v>
      </c>
      <c r="CF24" s="11">
        <f t="shared" si="61"/>
        <v>87.66</v>
      </c>
      <c r="CG24" s="44">
        <f>(MIN(CF$5:CF$34)/CF24)*100</f>
        <v>54.106776180698155</v>
      </c>
      <c r="CH24" s="12"/>
      <c r="CI24" s="2"/>
      <c r="CJ24" s="3"/>
      <c r="CK24" s="3"/>
      <c r="CL24" s="3"/>
      <c r="CM24" s="3"/>
      <c r="CN24" s="3"/>
      <c r="CO24" s="6">
        <f t="shared" si="62"/>
        <v>0</v>
      </c>
      <c r="CP24" s="10">
        <f t="shared" si="63"/>
        <v>0</v>
      </c>
      <c r="CQ24" s="3">
        <f t="shared" si="64"/>
        <v>0</v>
      </c>
      <c r="CR24" s="11">
        <f t="shared" si="65"/>
        <v>0</v>
      </c>
      <c r="CS24" s="12"/>
      <c r="CT24" s="2"/>
      <c r="CU24" s="3"/>
      <c r="CV24" s="3"/>
      <c r="CW24" s="3"/>
      <c r="CX24" s="3"/>
      <c r="CY24" s="3"/>
      <c r="CZ24" s="6">
        <f t="shared" si="66"/>
        <v>0</v>
      </c>
      <c r="DA24" s="10">
        <f t="shared" si="67"/>
        <v>0</v>
      </c>
      <c r="DB24" s="3">
        <f t="shared" si="68"/>
        <v>0</v>
      </c>
      <c r="DC24" s="11">
        <f t="shared" si="69"/>
        <v>0</v>
      </c>
      <c r="DD24" s="12"/>
      <c r="DE24" s="2"/>
      <c r="DF24" s="3"/>
      <c r="DG24" s="3"/>
      <c r="DH24" s="3"/>
      <c r="DI24" s="3"/>
      <c r="DJ24" s="3"/>
      <c r="DK24" s="6">
        <f t="shared" si="70"/>
        <v>0</v>
      </c>
      <c r="DL24" s="10">
        <f t="shared" si="71"/>
        <v>0</v>
      </c>
      <c r="DM24" s="3">
        <f t="shared" si="72"/>
        <v>0</v>
      </c>
      <c r="DN24" s="11">
        <f t="shared" si="73"/>
        <v>0</v>
      </c>
    </row>
    <row r="25" spans="1:118" ht="15" x14ac:dyDescent="0.2">
      <c r="A25" s="14">
        <v>16</v>
      </c>
      <c r="B25" s="14">
        <v>12</v>
      </c>
      <c r="C25" s="8" t="s">
        <v>73</v>
      </c>
      <c r="D25" s="31" t="s">
        <v>32</v>
      </c>
      <c r="E25" s="30" t="s">
        <v>42</v>
      </c>
      <c r="F25" s="45">
        <f t="shared" si="37"/>
        <v>252.16045366834251</v>
      </c>
      <c r="G25" s="29">
        <f t="shared" si="38"/>
        <v>605.22</v>
      </c>
      <c r="H25" s="22">
        <f t="shared" si="39"/>
        <v>330.21999999999997</v>
      </c>
      <c r="I25" s="7">
        <f t="shared" si="40"/>
        <v>0</v>
      </c>
      <c r="J25" s="24">
        <f t="shared" si="41"/>
        <v>275</v>
      </c>
      <c r="K25" s="12">
        <v>72.81</v>
      </c>
      <c r="L25" s="2"/>
      <c r="M25" s="2"/>
      <c r="N25" s="2"/>
      <c r="O25" s="2"/>
      <c r="P25" s="2"/>
      <c r="Q25" s="2"/>
      <c r="R25" s="3">
        <v>190</v>
      </c>
      <c r="S25" s="3"/>
      <c r="T25" s="3"/>
      <c r="U25" s="3"/>
      <c r="V25" s="3"/>
      <c r="W25" s="13"/>
      <c r="X25" s="6">
        <f t="shared" si="42"/>
        <v>72.81</v>
      </c>
      <c r="Y25" s="10">
        <f t="shared" si="43"/>
        <v>190</v>
      </c>
      <c r="Z25" s="3">
        <f t="shared" si="44"/>
        <v>0</v>
      </c>
      <c r="AA25" s="33">
        <f t="shared" si="45"/>
        <v>262.81</v>
      </c>
      <c r="AB25" s="44">
        <f>(MIN(AA$5:AA$34)/AA25)*100</f>
        <v>20.136220082949659</v>
      </c>
      <c r="AC25" s="12">
        <v>74.739999999999995</v>
      </c>
      <c r="AD25" s="2"/>
      <c r="AE25" s="2"/>
      <c r="AF25" s="2"/>
      <c r="AG25" s="3">
        <v>78</v>
      </c>
      <c r="AH25" s="3"/>
      <c r="AI25" s="3"/>
      <c r="AJ25" s="3"/>
      <c r="AK25" s="3"/>
      <c r="AL25" s="3"/>
      <c r="AM25" s="6">
        <f t="shared" si="46"/>
        <v>74.739999999999995</v>
      </c>
      <c r="AN25" s="10">
        <f t="shared" si="47"/>
        <v>78</v>
      </c>
      <c r="AO25" s="3">
        <f t="shared" si="48"/>
        <v>0</v>
      </c>
      <c r="AP25" s="11">
        <f t="shared" si="49"/>
        <v>152.74</v>
      </c>
      <c r="AQ25" s="44">
        <f>(MIN(AP$5:AP$34)/AP25)*100</f>
        <v>31.177163807777919</v>
      </c>
      <c r="AR25" s="12">
        <v>78.63</v>
      </c>
      <c r="AS25" s="2"/>
      <c r="AT25" s="2"/>
      <c r="AU25" s="3">
        <v>5</v>
      </c>
      <c r="AV25" s="3"/>
      <c r="AW25" s="3"/>
      <c r="AX25" s="3"/>
      <c r="AY25" s="3"/>
      <c r="AZ25" s="3"/>
      <c r="BA25" s="6">
        <f t="shared" si="50"/>
        <v>78.63</v>
      </c>
      <c r="BB25" s="10">
        <f t="shared" si="51"/>
        <v>5</v>
      </c>
      <c r="BC25" s="3">
        <f t="shared" si="52"/>
        <v>0</v>
      </c>
      <c r="BD25" s="11">
        <f t="shared" si="53"/>
        <v>83.63</v>
      </c>
      <c r="BE25" s="44">
        <f>(MIN(BD$5:BD$34)/BD25)*100</f>
        <v>65.921320100442429</v>
      </c>
      <c r="BF25" s="12">
        <v>32.96</v>
      </c>
      <c r="BG25" s="2"/>
      <c r="BH25" s="2"/>
      <c r="BI25" s="3">
        <v>0</v>
      </c>
      <c r="BJ25" s="3"/>
      <c r="BK25" s="3"/>
      <c r="BL25" s="3"/>
      <c r="BM25" s="3"/>
      <c r="BN25" s="3"/>
      <c r="BO25" s="6">
        <f t="shared" si="54"/>
        <v>32.96</v>
      </c>
      <c r="BP25" s="10">
        <f t="shared" si="55"/>
        <v>0</v>
      </c>
      <c r="BQ25" s="3">
        <f t="shared" si="56"/>
        <v>0</v>
      </c>
      <c r="BR25" s="33">
        <f t="shared" si="57"/>
        <v>32.96</v>
      </c>
      <c r="BS25" s="44">
        <f>(MIN(BR$5:BR$34)/BR25)*100</f>
        <v>70.024271844660191</v>
      </c>
      <c r="BT25" s="12">
        <v>71.08</v>
      </c>
      <c r="BU25" s="2"/>
      <c r="BV25" s="2"/>
      <c r="BW25" s="3">
        <v>2</v>
      </c>
      <c r="BX25" s="3"/>
      <c r="BY25" s="3"/>
      <c r="BZ25" s="3"/>
      <c r="CA25" s="3"/>
      <c r="CB25" s="3"/>
      <c r="CC25" s="6">
        <f t="shared" si="58"/>
        <v>71.08</v>
      </c>
      <c r="CD25" s="10">
        <f t="shared" si="59"/>
        <v>2</v>
      </c>
      <c r="CE25" s="3">
        <f t="shared" si="60"/>
        <v>0</v>
      </c>
      <c r="CF25" s="11">
        <f t="shared" si="61"/>
        <v>73.08</v>
      </c>
      <c r="CG25" s="44">
        <f>(MIN(CF$5:CF$34)/CF25)*100</f>
        <v>64.901477832512313</v>
      </c>
      <c r="CH25" s="12"/>
      <c r="CI25" s="2"/>
      <c r="CJ25" s="3"/>
      <c r="CK25" s="3"/>
      <c r="CL25" s="3"/>
      <c r="CM25" s="3"/>
      <c r="CN25" s="3"/>
      <c r="CO25" s="6">
        <f t="shared" si="62"/>
        <v>0</v>
      </c>
      <c r="CP25" s="10">
        <f t="shared" si="63"/>
        <v>0</v>
      </c>
      <c r="CQ25" s="3">
        <f t="shared" si="64"/>
        <v>0</v>
      </c>
      <c r="CR25" s="11">
        <f t="shared" si="65"/>
        <v>0</v>
      </c>
      <c r="CS25" s="12"/>
      <c r="CT25" s="2"/>
      <c r="CU25" s="3"/>
      <c r="CV25" s="3"/>
      <c r="CW25" s="3"/>
      <c r="CX25" s="3"/>
      <c r="CY25" s="3"/>
      <c r="CZ25" s="6">
        <f t="shared" si="66"/>
        <v>0</v>
      </c>
      <c r="DA25" s="10">
        <f t="shared" si="67"/>
        <v>0</v>
      </c>
      <c r="DB25" s="3">
        <f t="shared" si="68"/>
        <v>0</v>
      </c>
      <c r="DC25" s="11">
        <f t="shared" si="69"/>
        <v>0</v>
      </c>
      <c r="DD25" s="12"/>
      <c r="DE25" s="2"/>
      <c r="DF25" s="3"/>
      <c r="DG25" s="3"/>
      <c r="DH25" s="3"/>
      <c r="DI25" s="3"/>
      <c r="DJ25" s="3"/>
      <c r="DK25" s="6">
        <f t="shared" si="70"/>
        <v>0</v>
      </c>
      <c r="DL25" s="10">
        <f t="shared" si="71"/>
        <v>0</v>
      </c>
      <c r="DM25" s="3">
        <f t="shared" si="72"/>
        <v>0</v>
      </c>
      <c r="DN25" s="11">
        <f t="shared" si="73"/>
        <v>0</v>
      </c>
    </row>
    <row r="26" spans="1:118" ht="15" x14ac:dyDescent="0.2">
      <c r="A26" s="14">
        <v>17</v>
      </c>
      <c r="B26" s="14">
        <v>13</v>
      </c>
      <c r="C26" s="8" t="s">
        <v>43</v>
      </c>
      <c r="D26" s="31" t="s">
        <v>32</v>
      </c>
      <c r="E26" s="30" t="s">
        <v>42</v>
      </c>
      <c r="F26" s="45">
        <f t="shared" si="37"/>
        <v>250.51106744389608</v>
      </c>
      <c r="G26" s="29">
        <f t="shared" si="38"/>
        <v>466.5</v>
      </c>
      <c r="H26" s="22">
        <f t="shared" si="39"/>
        <v>348.5</v>
      </c>
      <c r="I26" s="7">
        <f t="shared" si="40"/>
        <v>0</v>
      </c>
      <c r="J26" s="24">
        <f t="shared" si="41"/>
        <v>118</v>
      </c>
      <c r="K26" s="12">
        <v>55.2</v>
      </c>
      <c r="L26" s="2"/>
      <c r="M26" s="2"/>
      <c r="N26" s="2"/>
      <c r="O26" s="2"/>
      <c r="P26" s="2"/>
      <c r="Q26" s="2"/>
      <c r="R26" s="3">
        <v>40</v>
      </c>
      <c r="S26" s="3"/>
      <c r="T26" s="3"/>
      <c r="U26" s="3"/>
      <c r="V26" s="3"/>
      <c r="W26" s="13"/>
      <c r="X26" s="6">
        <f t="shared" si="42"/>
        <v>55.2</v>
      </c>
      <c r="Y26" s="10">
        <f t="shared" si="43"/>
        <v>40</v>
      </c>
      <c r="Z26" s="3">
        <f t="shared" si="44"/>
        <v>0</v>
      </c>
      <c r="AA26" s="33">
        <f t="shared" si="45"/>
        <v>95.2</v>
      </c>
      <c r="AB26" s="44">
        <f>(MIN(AA$5:AA$34)/AA26)*100</f>
        <v>55.588235294117652</v>
      </c>
      <c r="AC26" s="12">
        <v>68.69</v>
      </c>
      <c r="AD26" s="2"/>
      <c r="AE26" s="2"/>
      <c r="AF26" s="2"/>
      <c r="AG26" s="3">
        <v>61</v>
      </c>
      <c r="AH26" s="3"/>
      <c r="AI26" s="3"/>
      <c r="AJ26" s="3"/>
      <c r="AK26" s="3"/>
      <c r="AL26" s="3"/>
      <c r="AM26" s="6">
        <f t="shared" si="46"/>
        <v>68.69</v>
      </c>
      <c r="AN26" s="10">
        <f t="shared" si="47"/>
        <v>61</v>
      </c>
      <c r="AO26" s="3">
        <f t="shared" si="48"/>
        <v>0</v>
      </c>
      <c r="AP26" s="11">
        <f t="shared" si="49"/>
        <v>129.69</v>
      </c>
      <c r="AQ26" s="44">
        <f>(MIN(AP$5:AP$34)/AP26)*100</f>
        <v>36.718328321381755</v>
      </c>
      <c r="AR26" s="12">
        <v>101.77</v>
      </c>
      <c r="AS26" s="2"/>
      <c r="AT26" s="2"/>
      <c r="AU26" s="3">
        <v>11</v>
      </c>
      <c r="AV26" s="3"/>
      <c r="AW26" s="3"/>
      <c r="AX26" s="3"/>
      <c r="AY26" s="3"/>
      <c r="AZ26" s="3"/>
      <c r="BA26" s="6">
        <f t="shared" si="50"/>
        <v>101.77</v>
      </c>
      <c r="BB26" s="10">
        <f t="shared" si="51"/>
        <v>11</v>
      </c>
      <c r="BC26" s="3">
        <f t="shared" si="52"/>
        <v>0</v>
      </c>
      <c r="BD26" s="11">
        <f t="shared" si="53"/>
        <v>112.77</v>
      </c>
      <c r="BE26" s="44">
        <f>(MIN(BD$5:BD$34)/BD26)*100</f>
        <v>48.887115367562302</v>
      </c>
      <c r="BF26" s="12">
        <v>41.38</v>
      </c>
      <c r="BG26" s="2"/>
      <c r="BH26" s="2"/>
      <c r="BI26" s="3">
        <v>1</v>
      </c>
      <c r="BJ26" s="3"/>
      <c r="BK26" s="3"/>
      <c r="BL26" s="3"/>
      <c r="BM26" s="3"/>
      <c r="BN26" s="3"/>
      <c r="BO26" s="6">
        <f t="shared" si="54"/>
        <v>41.38</v>
      </c>
      <c r="BP26" s="10">
        <f t="shared" si="55"/>
        <v>1</v>
      </c>
      <c r="BQ26" s="3">
        <f t="shared" si="56"/>
        <v>0</v>
      </c>
      <c r="BR26" s="33">
        <f t="shared" si="57"/>
        <v>42.38</v>
      </c>
      <c r="BS26" s="44">
        <f>(MIN(BR$5:BR$34)/BR26)*100</f>
        <v>54.459650778669179</v>
      </c>
      <c r="BT26" s="12">
        <v>81.459999999999994</v>
      </c>
      <c r="BU26" s="2"/>
      <c r="BV26" s="2"/>
      <c r="BW26" s="3">
        <v>5</v>
      </c>
      <c r="BX26" s="3"/>
      <c r="BY26" s="3"/>
      <c r="BZ26" s="3"/>
      <c r="CA26" s="3"/>
      <c r="CB26" s="3"/>
      <c r="CC26" s="6">
        <f t="shared" si="58"/>
        <v>81.459999999999994</v>
      </c>
      <c r="CD26" s="10">
        <f t="shared" si="59"/>
        <v>5</v>
      </c>
      <c r="CE26" s="3">
        <f t="shared" si="60"/>
        <v>0</v>
      </c>
      <c r="CF26" s="11">
        <f t="shared" si="61"/>
        <v>86.46</v>
      </c>
      <c r="CG26" s="44">
        <f>(MIN(CF$5:CF$34)/CF26)*100</f>
        <v>54.857737682165165</v>
      </c>
      <c r="CH26" s="12"/>
      <c r="CI26" s="2"/>
      <c r="CJ26" s="3"/>
      <c r="CK26" s="3"/>
      <c r="CL26" s="3"/>
      <c r="CM26" s="3"/>
      <c r="CN26" s="3"/>
      <c r="CO26" s="6">
        <f t="shared" si="62"/>
        <v>0</v>
      </c>
      <c r="CP26" s="10">
        <f t="shared" si="63"/>
        <v>0</v>
      </c>
      <c r="CQ26" s="3">
        <f t="shared" si="64"/>
        <v>0</v>
      </c>
      <c r="CR26" s="11">
        <f t="shared" si="65"/>
        <v>0</v>
      </c>
      <c r="CS26" s="12"/>
      <c r="CT26" s="2"/>
      <c r="CU26" s="3"/>
      <c r="CV26" s="3"/>
      <c r="CW26" s="3"/>
      <c r="CX26" s="3"/>
      <c r="CY26" s="3"/>
      <c r="CZ26" s="6">
        <f t="shared" si="66"/>
        <v>0</v>
      </c>
      <c r="DA26" s="10">
        <f t="shared" si="67"/>
        <v>0</v>
      </c>
      <c r="DB26" s="3">
        <f t="shared" si="68"/>
        <v>0</v>
      </c>
      <c r="DC26" s="11">
        <f t="shared" si="69"/>
        <v>0</v>
      </c>
      <c r="DD26" s="12"/>
      <c r="DE26" s="2"/>
      <c r="DF26" s="3"/>
      <c r="DG26" s="3"/>
      <c r="DH26" s="3"/>
      <c r="DI26" s="3"/>
      <c r="DJ26" s="3"/>
      <c r="DK26" s="6">
        <f t="shared" si="70"/>
        <v>0</v>
      </c>
      <c r="DL26" s="10">
        <f t="shared" si="71"/>
        <v>0</v>
      </c>
      <c r="DM26" s="3">
        <f t="shared" si="72"/>
        <v>0</v>
      </c>
      <c r="DN26" s="11">
        <f t="shared" si="73"/>
        <v>0</v>
      </c>
    </row>
    <row r="27" spans="1:118" ht="15" x14ac:dyDescent="0.2">
      <c r="A27" s="14">
        <v>18</v>
      </c>
      <c r="B27" s="14">
        <v>14</v>
      </c>
      <c r="C27" s="8" t="s">
        <v>68</v>
      </c>
      <c r="D27" s="31" t="s">
        <v>32</v>
      </c>
      <c r="E27" s="30" t="s">
        <v>42</v>
      </c>
      <c r="F27" s="45">
        <f t="shared" si="37"/>
        <v>250.16231155437589</v>
      </c>
      <c r="G27" s="29">
        <f t="shared" si="38"/>
        <v>459.46999999999997</v>
      </c>
      <c r="H27" s="22">
        <f t="shared" si="39"/>
        <v>354.46999999999997</v>
      </c>
      <c r="I27" s="7">
        <f t="shared" si="40"/>
        <v>10</v>
      </c>
      <c r="J27" s="24">
        <f t="shared" si="41"/>
        <v>95</v>
      </c>
      <c r="K27" s="12">
        <v>58.99</v>
      </c>
      <c r="L27" s="2"/>
      <c r="M27" s="2"/>
      <c r="N27" s="2"/>
      <c r="O27" s="2"/>
      <c r="P27" s="2"/>
      <c r="Q27" s="2"/>
      <c r="R27" s="3">
        <v>80</v>
      </c>
      <c r="S27" s="3"/>
      <c r="T27" s="3"/>
      <c r="U27" s="3"/>
      <c r="V27" s="3"/>
      <c r="W27" s="13"/>
      <c r="X27" s="6">
        <f t="shared" si="42"/>
        <v>58.99</v>
      </c>
      <c r="Y27" s="10">
        <f t="shared" si="43"/>
        <v>80</v>
      </c>
      <c r="Z27" s="3">
        <f t="shared" si="44"/>
        <v>0</v>
      </c>
      <c r="AA27" s="33">
        <f t="shared" si="45"/>
        <v>138.99</v>
      </c>
      <c r="AB27" s="44">
        <f>(MIN(AA$5:AA$34)/AA27)*100</f>
        <v>38.074681631772066</v>
      </c>
      <c r="AC27" s="12">
        <v>78.17</v>
      </c>
      <c r="AD27" s="2"/>
      <c r="AE27" s="2"/>
      <c r="AF27" s="2"/>
      <c r="AG27" s="3">
        <v>15</v>
      </c>
      <c r="AH27" s="3"/>
      <c r="AI27" s="3"/>
      <c r="AJ27" s="3"/>
      <c r="AK27" s="3"/>
      <c r="AL27" s="3"/>
      <c r="AM27" s="6">
        <f t="shared" si="46"/>
        <v>78.17</v>
      </c>
      <c r="AN27" s="10">
        <f t="shared" si="47"/>
        <v>15</v>
      </c>
      <c r="AO27" s="3">
        <f t="shared" si="48"/>
        <v>0</v>
      </c>
      <c r="AP27" s="11">
        <f t="shared" si="49"/>
        <v>93.17</v>
      </c>
      <c r="AQ27" s="44">
        <f>(MIN(AP$5:AP$34)/AP27)*100</f>
        <v>51.1108725984759</v>
      </c>
      <c r="AR27" s="12">
        <v>86.04</v>
      </c>
      <c r="AS27" s="2"/>
      <c r="AT27" s="2"/>
      <c r="AU27" s="3">
        <v>0</v>
      </c>
      <c r="AV27" s="3"/>
      <c r="AW27" s="3"/>
      <c r="AX27" s="3"/>
      <c r="AY27" s="3"/>
      <c r="AZ27" s="3"/>
      <c r="BA27" s="6">
        <f t="shared" si="50"/>
        <v>86.04</v>
      </c>
      <c r="BB27" s="10">
        <f t="shared" si="51"/>
        <v>0</v>
      </c>
      <c r="BC27" s="3">
        <f t="shared" si="52"/>
        <v>0</v>
      </c>
      <c r="BD27" s="11">
        <f t="shared" si="53"/>
        <v>86.04</v>
      </c>
      <c r="BE27" s="44">
        <f>(MIN(BD$5:BD$34)/BD27)*100</f>
        <v>64.074848907484892</v>
      </c>
      <c r="BF27" s="12">
        <v>55.34</v>
      </c>
      <c r="BG27" s="2"/>
      <c r="BH27" s="2"/>
      <c r="BI27" s="3">
        <v>0</v>
      </c>
      <c r="BJ27" s="3"/>
      <c r="BK27" s="3"/>
      <c r="BL27" s="3"/>
      <c r="BM27" s="3"/>
      <c r="BN27" s="3"/>
      <c r="BO27" s="6">
        <f t="shared" si="54"/>
        <v>55.34</v>
      </c>
      <c r="BP27" s="10">
        <f t="shared" si="55"/>
        <v>0</v>
      </c>
      <c r="BQ27" s="3">
        <f t="shared" si="56"/>
        <v>0</v>
      </c>
      <c r="BR27" s="33">
        <f t="shared" si="57"/>
        <v>55.34</v>
      </c>
      <c r="BS27" s="44">
        <f>(MIN(BR$5:BR$34)/BR27)*100</f>
        <v>41.705818576075167</v>
      </c>
      <c r="BT27" s="12">
        <v>75.930000000000007</v>
      </c>
      <c r="BU27" s="2"/>
      <c r="BV27" s="2"/>
      <c r="BW27" s="3">
        <v>0</v>
      </c>
      <c r="BX27" s="3">
        <v>2</v>
      </c>
      <c r="BY27" s="3"/>
      <c r="BZ27" s="3"/>
      <c r="CA27" s="3"/>
      <c r="CB27" s="3"/>
      <c r="CC27" s="6">
        <f t="shared" si="58"/>
        <v>75.930000000000007</v>
      </c>
      <c r="CD27" s="10">
        <f t="shared" si="59"/>
        <v>0</v>
      </c>
      <c r="CE27" s="3">
        <f t="shared" si="60"/>
        <v>10</v>
      </c>
      <c r="CF27" s="11">
        <f t="shared" si="61"/>
        <v>85.93</v>
      </c>
      <c r="CG27" s="44">
        <f>(MIN(CF$5:CF$34)/CF27)*100</f>
        <v>55.196089840567893</v>
      </c>
      <c r="CH27" s="12"/>
      <c r="CI27" s="2"/>
      <c r="CJ27" s="3"/>
      <c r="CK27" s="3"/>
      <c r="CL27" s="3"/>
      <c r="CM27" s="3"/>
      <c r="CN27" s="3"/>
      <c r="CO27" s="6">
        <f t="shared" si="62"/>
        <v>0</v>
      </c>
      <c r="CP27" s="10">
        <f t="shared" si="63"/>
        <v>0</v>
      </c>
      <c r="CQ27" s="3">
        <f t="shared" si="64"/>
        <v>0</v>
      </c>
      <c r="CR27" s="11">
        <f t="shared" si="65"/>
        <v>0</v>
      </c>
      <c r="CS27" s="12"/>
      <c r="CT27" s="2"/>
      <c r="CU27" s="3"/>
      <c r="CV27" s="3"/>
      <c r="CW27" s="3"/>
      <c r="CX27" s="3"/>
      <c r="CY27" s="3"/>
      <c r="CZ27" s="6">
        <f t="shared" si="66"/>
        <v>0</v>
      </c>
      <c r="DA27" s="10">
        <f t="shared" si="67"/>
        <v>0</v>
      </c>
      <c r="DB27" s="3">
        <f t="shared" si="68"/>
        <v>0</v>
      </c>
      <c r="DC27" s="11">
        <f t="shared" si="69"/>
        <v>0</v>
      </c>
      <c r="DD27" s="12"/>
      <c r="DE27" s="2"/>
      <c r="DF27" s="3"/>
      <c r="DG27" s="3"/>
      <c r="DH27" s="3"/>
      <c r="DI27" s="3"/>
      <c r="DJ27" s="3"/>
      <c r="DK27" s="6">
        <f t="shared" si="70"/>
        <v>0</v>
      </c>
      <c r="DL27" s="10">
        <f t="shared" si="71"/>
        <v>0</v>
      </c>
      <c r="DM27" s="3">
        <f t="shared" si="72"/>
        <v>0</v>
      </c>
      <c r="DN27" s="11">
        <f t="shared" si="73"/>
        <v>0</v>
      </c>
    </row>
    <row r="28" spans="1:118" ht="15" x14ac:dyDescent="0.2">
      <c r="A28" s="14">
        <v>19</v>
      </c>
      <c r="B28" s="14">
        <v>15</v>
      </c>
      <c r="C28" s="8" t="s">
        <v>40</v>
      </c>
      <c r="D28" s="31" t="s">
        <v>32</v>
      </c>
      <c r="E28" s="30" t="s">
        <v>42</v>
      </c>
      <c r="F28" s="45">
        <f t="shared" si="37"/>
        <v>246.83665713561726</v>
      </c>
      <c r="G28" s="29">
        <f t="shared" si="38"/>
        <v>501.81</v>
      </c>
      <c r="H28" s="22">
        <f t="shared" si="39"/>
        <v>398.81</v>
      </c>
      <c r="I28" s="7">
        <f t="shared" si="40"/>
        <v>0</v>
      </c>
      <c r="J28" s="24">
        <f t="shared" si="41"/>
        <v>103</v>
      </c>
      <c r="K28" s="12">
        <v>78.790000000000006</v>
      </c>
      <c r="L28" s="2"/>
      <c r="M28" s="2"/>
      <c r="N28" s="2"/>
      <c r="O28" s="2"/>
      <c r="P28" s="2"/>
      <c r="Q28" s="2"/>
      <c r="R28" s="3">
        <v>10</v>
      </c>
      <c r="S28" s="3"/>
      <c r="T28" s="3"/>
      <c r="U28" s="3"/>
      <c r="V28" s="3"/>
      <c r="W28" s="13"/>
      <c r="X28" s="6">
        <f t="shared" si="42"/>
        <v>78.790000000000006</v>
      </c>
      <c r="Y28" s="10">
        <f t="shared" si="43"/>
        <v>10</v>
      </c>
      <c r="Z28" s="3">
        <f t="shared" si="44"/>
        <v>0</v>
      </c>
      <c r="AA28" s="33">
        <f t="shared" si="45"/>
        <v>88.79</v>
      </c>
      <c r="AB28" s="44">
        <f>(MIN(AA$5:AA$34)/AA28)*100</f>
        <v>59.601306453429437</v>
      </c>
      <c r="AC28" s="12">
        <v>71.94</v>
      </c>
      <c r="AD28" s="2"/>
      <c r="AE28" s="2"/>
      <c r="AF28" s="2"/>
      <c r="AG28" s="3">
        <v>91</v>
      </c>
      <c r="AH28" s="3"/>
      <c r="AI28" s="3"/>
      <c r="AJ28" s="3"/>
      <c r="AK28" s="3"/>
      <c r="AL28" s="3"/>
      <c r="AM28" s="6">
        <f t="shared" si="46"/>
        <v>71.94</v>
      </c>
      <c r="AN28" s="10">
        <f t="shared" si="47"/>
        <v>91</v>
      </c>
      <c r="AO28" s="3">
        <f t="shared" si="48"/>
        <v>0</v>
      </c>
      <c r="AP28" s="11">
        <f t="shared" si="49"/>
        <v>162.94</v>
      </c>
      <c r="AQ28" s="44">
        <f>(MIN(AP$5:AP$34)/AP28)*100</f>
        <v>29.225481772431568</v>
      </c>
      <c r="AR28" s="12">
        <v>100.06</v>
      </c>
      <c r="AS28" s="2"/>
      <c r="AT28" s="2"/>
      <c r="AU28" s="3">
        <v>2</v>
      </c>
      <c r="AV28" s="3"/>
      <c r="AW28" s="3"/>
      <c r="AX28" s="3"/>
      <c r="AY28" s="3"/>
      <c r="AZ28" s="3"/>
      <c r="BA28" s="6">
        <f t="shared" si="50"/>
        <v>100.06</v>
      </c>
      <c r="BB28" s="10">
        <f t="shared" si="51"/>
        <v>2</v>
      </c>
      <c r="BC28" s="3">
        <f t="shared" si="52"/>
        <v>0</v>
      </c>
      <c r="BD28" s="11">
        <f t="shared" si="53"/>
        <v>102.06</v>
      </c>
      <c r="BE28" s="44">
        <f>(MIN(BD$5:BD$34)/BD28)*100</f>
        <v>54.017244757985509</v>
      </c>
      <c r="BF28" s="12">
        <v>37.880000000000003</v>
      </c>
      <c r="BG28" s="2"/>
      <c r="BH28" s="2"/>
      <c r="BI28" s="3">
        <v>0</v>
      </c>
      <c r="BJ28" s="3"/>
      <c r="BK28" s="3"/>
      <c r="BL28" s="3"/>
      <c r="BM28" s="3"/>
      <c r="BN28" s="3"/>
      <c r="BO28" s="6">
        <f t="shared" si="54"/>
        <v>37.880000000000003</v>
      </c>
      <c r="BP28" s="10">
        <f t="shared" si="55"/>
        <v>0</v>
      </c>
      <c r="BQ28" s="3">
        <f t="shared" si="56"/>
        <v>0</v>
      </c>
      <c r="BR28" s="33">
        <f t="shared" si="57"/>
        <v>37.880000000000003</v>
      </c>
      <c r="BS28" s="44">
        <f>(MIN(BR$5:BR$34)/BR28)*100</f>
        <v>60.929250263991541</v>
      </c>
      <c r="BT28" s="12">
        <v>110.14</v>
      </c>
      <c r="BU28" s="2"/>
      <c r="BV28" s="2"/>
      <c r="BW28" s="3">
        <v>0</v>
      </c>
      <c r="BX28" s="3"/>
      <c r="BY28" s="3"/>
      <c r="BZ28" s="3"/>
      <c r="CA28" s="3"/>
      <c r="CB28" s="3"/>
      <c r="CC28" s="6">
        <f t="shared" si="58"/>
        <v>110.14</v>
      </c>
      <c r="CD28" s="10">
        <f t="shared" si="59"/>
        <v>0</v>
      </c>
      <c r="CE28" s="3">
        <f t="shared" si="60"/>
        <v>0</v>
      </c>
      <c r="CF28" s="11">
        <f t="shared" si="61"/>
        <v>110.14</v>
      </c>
      <c r="CG28" s="44">
        <f>(MIN(CF$5:CF$34)/CF28)*100</f>
        <v>43.063373887779186</v>
      </c>
      <c r="CH28" s="12"/>
      <c r="CI28" s="2"/>
      <c r="CJ28" s="3"/>
      <c r="CK28" s="3"/>
      <c r="CL28" s="3"/>
      <c r="CM28" s="3"/>
      <c r="CN28" s="3"/>
      <c r="CO28" s="6">
        <f t="shared" si="62"/>
        <v>0</v>
      </c>
      <c r="CP28" s="10">
        <f t="shared" si="63"/>
        <v>0</v>
      </c>
      <c r="CQ28" s="3">
        <f t="shared" si="64"/>
        <v>0</v>
      </c>
      <c r="CR28" s="11">
        <f t="shared" si="65"/>
        <v>0</v>
      </c>
      <c r="CS28" s="12"/>
      <c r="CT28" s="2"/>
      <c r="CU28" s="3"/>
      <c r="CV28" s="3"/>
      <c r="CW28" s="3"/>
      <c r="CX28" s="3"/>
      <c r="CY28" s="3"/>
      <c r="CZ28" s="6">
        <f t="shared" si="66"/>
        <v>0</v>
      </c>
      <c r="DA28" s="10">
        <f t="shared" si="67"/>
        <v>0</v>
      </c>
      <c r="DB28" s="3">
        <f t="shared" si="68"/>
        <v>0</v>
      </c>
      <c r="DC28" s="11">
        <f t="shared" si="69"/>
        <v>0</v>
      </c>
      <c r="DD28" s="12"/>
      <c r="DE28" s="2"/>
      <c r="DF28" s="3"/>
      <c r="DG28" s="3"/>
      <c r="DH28" s="3"/>
      <c r="DI28" s="3"/>
      <c r="DJ28" s="3"/>
      <c r="DK28" s="6">
        <f t="shared" si="70"/>
        <v>0</v>
      </c>
      <c r="DL28" s="10">
        <f t="shared" si="71"/>
        <v>0</v>
      </c>
      <c r="DM28" s="3">
        <f t="shared" si="72"/>
        <v>0</v>
      </c>
      <c r="DN28" s="11">
        <f t="shared" si="73"/>
        <v>0</v>
      </c>
    </row>
    <row r="29" spans="1:118" ht="15" x14ac:dyDescent="0.2">
      <c r="A29" s="14">
        <v>20</v>
      </c>
      <c r="B29" s="14">
        <v>16</v>
      </c>
      <c r="C29" s="8" t="s">
        <v>77</v>
      </c>
      <c r="D29" s="31" t="s">
        <v>32</v>
      </c>
      <c r="E29" s="30" t="s">
        <v>42</v>
      </c>
      <c r="F29" s="45">
        <f t="shared" si="37"/>
        <v>240.62409501364095</v>
      </c>
      <c r="G29" s="29">
        <f t="shared" si="38"/>
        <v>525.51</v>
      </c>
      <c r="H29" s="22">
        <f t="shared" si="39"/>
        <v>327.51</v>
      </c>
      <c r="I29" s="7">
        <f t="shared" si="40"/>
        <v>5</v>
      </c>
      <c r="J29" s="24">
        <f t="shared" si="41"/>
        <v>193</v>
      </c>
      <c r="K29" s="12">
        <v>76.13</v>
      </c>
      <c r="L29" s="2"/>
      <c r="M29" s="2"/>
      <c r="N29" s="2"/>
      <c r="O29" s="2"/>
      <c r="P29" s="2"/>
      <c r="Q29" s="2"/>
      <c r="R29" s="3">
        <v>90</v>
      </c>
      <c r="S29" s="3"/>
      <c r="T29" s="3"/>
      <c r="U29" s="3"/>
      <c r="V29" s="3"/>
      <c r="W29" s="13"/>
      <c r="X29" s="6">
        <f t="shared" si="42"/>
        <v>76.13</v>
      </c>
      <c r="Y29" s="10">
        <f t="shared" si="43"/>
        <v>90</v>
      </c>
      <c r="Z29" s="3">
        <f t="shared" si="44"/>
        <v>0</v>
      </c>
      <c r="AA29" s="33">
        <f t="shared" si="45"/>
        <v>166.13</v>
      </c>
      <c r="AB29" s="44">
        <f>(MIN(AA$5:AA$34)/AA29)*100</f>
        <v>31.854571720941433</v>
      </c>
      <c r="AC29" s="12">
        <v>65.39</v>
      </c>
      <c r="AD29" s="2"/>
      <c r="AE29" s="2"/>
      <c r="AF29" s="2"/>
      <c r="AG29" s="3">
        <v>54</v>
      </c>
      <c r="AH29" s="3"/>
      <c r="AI29" s="3"/>
      <c r="AJ29" s="3"/>
      <c r="AK29" s="3"/>
      <c r="AL29" s="3"/>
      <c r="AM29" s="6">
        <f t="shared" si="46"/>
        <v>65.39</v>
      </c>
      <c r="AN29" s="10">
        <f t="shared" si="47"/>
        <v>54</v>
      </c>
      <c r="AO29" s="3">
        <f t="shared" si="48"/>
        <v>0</v>
      </c>
      <c r="AP29" s="11">
        <f t="shared" si="49"/>
        <v>119.39</v>
      </c>
      <c r="AQ29" s="44">
        <f>(MIN(AP$5:AP$34)/AP29)*100</f>
        <v>39.886087612027801</v>
      </c>
      <c r="AR29" s="12">
        <v>82.96</v>
      </c>
      <c r="AS29" s="2"/>
      <c r="AT29" s="2"/>
      <c r="AU29" s="3">
        <v>12</v>
      </c>
      <c r="AV29" s="3"/>
      <c r="AW29" s="3"/>
      <c r="AX29" s="3"/>
      <c r="AY29" s="3"/>
      <c r="AZ29" s="3"/>
      <c r="BA29" s="6">
        <f t="shared" si="50"/>
        <v>82.96</v>
      </c>
      <c r="BB29" s="10">
        <f t="shared" si="51"/>
        <v>12</v>
      </c>
      <c r="BC29" s="3">
        <f t="shared" si="52"/>
        <v>0</v>
      </c>
      <c r="BD29" s="11">
        <f t="shared" si="53"/>
        <v>94.96</v>
      </c>
      <c r="BE29" s="44">
        <f>(MIN(BD$5:BD$34)/BD29)*100</f>
        <v>58.056023588879533</v>
      </c>
      <c r="BF29" s="12">
        <v>27.86</v>
      </c>
      <c r="BG29" s="2"/>
      <c r="BH29" s="2"/>
      <c r="BI29" s="3">
        <v>6</v>
      </c>
      <c r="BJ29" s="3"/>
      <c r="BK29" s="3"/>
      <c r="BL29" s="3"/>
      <c r="BM29" s="3"/>
      <c r="BN29" s="3"/>
      <c r="BO29" s="6">
        <f t="shared" si="54"/>
        <v>27.86</v>
      </c>
      <c r="BP29" s="10">
        <f t="shared" si="55"/>
        <v>6</v>
      </c>
      <c r="BQ29" s="3">
        <f t="shared" si="56"/>
        <v>0</v>
      </c>
      <c r="BR29" s="33">
        <f t="shared" si="57"/>
        <v>33.86</v>
      </c>
      <c r="BS29" s="44">
        <f>(MIN(BR$5:BR$34)/BR29)*100</f>
        <v>68.163024217365617</v>
      </c>
      <c r="BT29" s="12">
        <v>75.17</v>
      </c>
      <c r="BU29" s="2"/>
      <c r="BV29" s="2"/>
      <c r="BW29" s="3">
        <v>31</v>
      </c>
      <c r="BX29" s="3">
        <v>1</v>
      </c>
      <c r="BY29" s="3"/>
      <c r="BZ29" s="3"/>
      <c r="CA29" s="3"/>
      <c r="CB29" s="3"/>
      <c r="CC29" s="6">
        <f t="shared" si="58"/>
        <v>75.17</v>
      </c>
      <c r="CD29" s="10">
        <f t="shared" si="59"/>
        <v>31</v>
      </c>
      <c r="CE29" s="3">
        <f t="shared" si="60"/>
        <v>5</v>
      </c>
      <c r="CF29" s="11">
        <f t="shared" si="61"/>
        <v>111.17</v>
      </c>
      <c r="CG29" s="44">
        <f>(MIN(CF$5:CF$34)/CF29)*100</f>
        <v>42.664387874426552</v>
      </c>
      <c r="CH29" s="12"/>
      <c r="CI29" s="2"/>
      <c r="CJ29" s="3"/>
      <c r="CK29" s="3"/>
      <c r="CL29" s="3"/>
      <c r="CM29" s="3"/>
      <c r="CN29" s="3"/>
      <c r="CO29" s="6">
        <f t="shared" si="62"/>
        <v>0</v>
      </c>
      <c r="CP29" s="10">
        <f t="shared" si="63"/>
        <v>0</v>
      </c>
      <c r="CQ29" s="3">
        <f t="shared" si="64"/>
        <v>0</v>
      </c>
      <c r="CR29" s="11">
        <f t="shared" si="65"/>
        <v>0</v>
      </c>
      <c r="CS29" s="12"/>
      <c r="CT29" s="2"/>
      <c r="CU29" s="3"/>
      <c r="CV29" s="3"/>
      <c r="CW29" s="3"/>
      <c r="CX29" s="3"/>
      <c r="CY29" s="3"/>
      <c r="CZ29" s="6">
        <f t="shared" si="66"/>
        <v>0</v>
      </c>
      <c r="DA29" s="10">
        <f t="shared" si="67"/>
        <v>0</v>
      </c>
      <c r="DB29" s="3">
        <f t="shared" si="68"/>
        <v>0</v>
      </c>
      <c r="DC29" s="11">
        <f t="shared" si="69"/>
        <v>0</v>
      </c>
      <c r="DD29" s="12"/>
      <c r="DE29" s="2"/>
      <c r="DF29" s="3"/>
      <c r="DG29" s="3"/>
      <c r="DH29" s="3"/>
      <c r="DI29" s="3"/>
      <c r="DJ29" s="3"/>
      <c r="DK29" s="6">
        <f t="shared" si="70"/>
        <v>0</v>
      </c>
      <c r="DL29" s="10">
        <f t="shared" si="71"/>
        <v>0</v>
      </c>
      <c r="DM29" s="3">
        <f t="shared" si="72"/>
        <v>0</v>
      </c>
      <c r="DN29" s="11">
        <f t="shared" si="73"/>
        <v>0</v>
      </c>
    </row>
    <row r="30" spans="1:118" ht="15" x14ac:dyDescent="0.2">
      <c r="A30" s="14">
        <v>21</v>
      </c>
      <c r="B30" s="14">
        <v>17</v>
      </c>
      <c r="C30" s="8" t="s">
        <v>73</v>
      </c>
      <c r="D30" s="31" t="s">
        <v>32</v>
      </c>
      <c r="E30" s="30" t="s">
        <v>42</v>
      </c>
      <c r="F30" s="45">
        <f t="shared" si="37"/>
        <v>226.58201867323564</v>
      </c>
      <c r="G30" s="29">
        <f t="shared" si="38"/>
        <v>544.21</v>
      </c>
      <c r="H30" s="22">
        <f t="shared" si="39"/>
        <v>310.20999999999998</v>
      </c>
      <c r="I30" s="7">
        <f t="shared" si="40"/>
        <v>20</v>
      </c>
      <c r="J30" s="24">
        <f t="shared" si="41"/>
        <v>214</v>
      </c>
      <c r="K30" s="12">
        <v>67.64</v>
      </c>
      <c r="L30" s="2"/>
      <c r="M30" s="2"/>
      <c r="N30" s="2"/>
      <c r="O30" s="2"/>
      <c r="P30" s="2"/>
      <c r="Q30" s="2"/>
      <c r="R30" s="3">
        <v>110</v>
      </c>
      <c r="S30" s="3"/>
      <c r="T30" s="3"/>
      <c r="U30" s="3"/>
      <c r="V30" s="3"/>
      <c r="W30" s="13"/>
      <c r="X30" s="6">
        <f t="shared" si="42"/>
        <v>67.64</v>
      </c>
      <c r="Y30" s="10">
        <f t="shared" si="43"/>
        <v>110</v>
      </c>
      <c r="Z30" s="3">
        <f t="shared" si="44"/>
        <v>0</v>
      </c>
      <c r="AA30" s="33">
        <f t="shared" si="45"/>
        <v>177.64</v>
      </c>
      <c r="AB30" s="44">
        <f>(MIN(AA$5:AA$34)/AA30)*100</f>
        <v>29.790587705471744</v>
      </c>
      <c r="AC30" s="12">
        <v>61.18</v>
      </c>
      <c r="AD30" s="2"/>
      <c r="AE30" s="2"/>
      <c r="AF30" s="2"/>
      <c r="AG30" s="3">
        <v>36</v>
      </c>
      <c r="AH30" s="3">
        <v>1</v>
      </c>
      <c r="AI30" s="3"/>
      <c r="AJ30" s="3"/>
      <c r="AK30" s="3"/>
      <c r="AL30" s="3"/>
      <c r="AM30" s="6">
        <f t="shared" si="46"/>
        <v>61.18</v>
      </c>
      <c r="AN30" s="10">
        <f t="shared" si="47"/>
        <v>36</v>
      </c>
      <c r="AO30" s="3">
        <f t="shared" si="48"/>
        <v>5</v>
      </c>
      <c r="AP30" s="11">
        <f t="shared" si="49"/>
        <v>102.18</v>
      </c>
      <c r="AQ30" s="44">
        <f>(MIN(AP$5:AP$34)/AP30)*100</f>
        <v>46.604032100215299</v>
      </c>
      <c r="AR30" s="12">
        <v>79.819999999999993</v>
      </c>
      <c r="AS30" s="2"/>
      <c r="AT30" s="2"/>
      <c r="AU30" s="3">
        <v>45</v>
      </c>
      <c r="AV30" s="3"/>
      <c r="AW30" s="3"/>
      <c r="AX30" s="3"/>
      <c r="AY30" s="3"/>
      <c r="AZ30" s="3"/>
      <c r="BA30" s="6">
        <f t="shared" si="50"/>
        <v>79.819999999999993</v>
      </c>
      <c r="BB30" s="10">
        <f t="shared" si="51"/>
        <v>45</v>
      </c>
      <c r="BC30" s="3">
        <f t="shared" si="52"/>
        <v>0</v>
      </c>
      <c r="BD30" s="11">
        <f t="shared" si="53"/>
        <v>124.82</v>
      </c>
      <c r="BE30" s="44">
        <f>(MIN(BD$5:BD$34)/BD30)*100</f>
        <v>44.167601345938159</v>
      </c>
      <c r="BF30" s="12">
        <v>27.31</v>
      </c>
      <c r="BG30" s="2"/>
      <c r="BH30" s="2"/>
      <c r="BI30" s="3">
        <v>7</v>
      </c>
      <c r="BJ30" s="3">
        <v>1</v>
      </c>
      <c r="BK30" s="3"/>
      <c r="BL30" s="3"/>
      <c r="BM30" s="3"/>
      <c r="BN30" s="3"/>
      <c r="BO30" s="6">
        <f t="shared" si="54"/>
        <v>27.31</v>
      </c>
      <c r="BP30" s="10">
        <f t="shared" si="55"/>
        <v>7</v>
      </c>
      <c r="BQ30" s="3">
        <f t="shared" si="56"/>
        <v>5</v>
      </c>
      <c r="BR30" s="33">
        <f t="shared" si="57"/>
        <v>39.31</v>
      </c>
      <c r="BS30" s="44">
        <f>(MIN(BR$5:BR$34)/BR30)*100</f>
        <v>58.712795726278287</v>
      </c>
      <c r="BT30" s="12">
        <v>74.260000000000005</v>
      </c>
      <c r="BU30" s="2"/>
      <c r="BV30" s="2"/>
      <c r="BW30" s="3">
        <v>16</v>
      </c>
      <c r="BX30" s="3"/>
      <c r="BY30" s="3">
        <v>1</v>
      </c>
      <c r="BZ30" s="3"/>
      <c r="CA30" s="3"/>
      <c r="CB30" s="3"/>
      <c r="CC30" s="6">
        <f t="shared" si="58"/>
        <v>74.260000000000005</v>
      </c>
      <c r="CD30" s="10">
        <f t="shared" si="59"/>
        <v>16</v>
      </c>
      <c r="CE30" s="3">
        <f t="shared" si="60"/>
        <v>10</v>
      </c>
      <c r="CF30" s="11">
        <f t="shared" si="61"/>
        <v>100.26</v>
      </c>
      <c r="CG30" s="44">
        <f>(MIN(CF$5:CF$34)/CF30)*100</f>
        <v>47.307001795332134</v>
      </c>
      <c r="CH30" s="12"/>
      <c r="CI30" s="2"/>
      <c r="CJ30" s="3"/>
      <c r="CK30" s="3"/>
      <c r="CL30" s="3"/>
      <c r="CM30" s="3"/>
      <c r="CN30" s="3"/>
      <c r="CO30" s="6">
        <f t="shared" si="62"/>
        <v>0</v>
      </c>
      <c r="CP30" s="10">
        <f t="shared" si="63"/>
        <v>0</v>
      </c>
      <c r="CQ30" s="3">
        <f t="shared" si="64"/>
        <v>0</v>
      </c>
      <c r="CR30" s="11">
        <f t="shared" si="65"/>
        <v>0</v>
      </c>
      <c r="CS30" s="12"/>
      <c r="CT30" s="2"/>
      <c r="CU30" s="3"/>
      <c r="CV30" s="3"/>
      <c r="CW30" s="3"/>
      <c r="CX30" s="3"/>
      <c r="CY30" s="3"/>
      <c r="CZ30" s="6">
        <f t="shared" si="66"/>
        <v>0</v>
      </c>
      <c r="DA30" s="10">
        <f t="shared" si="67"/>
        <v>0</v>
      </c>
      <c r="DB30" s="3">
        <f t="shared" si="68"/>
        <v>0</v>
      </c>
      <c r="DC30" s="11">
        <f t="shared" si="69"/>
        <v>0</v>
      </c>
      <c r="DD30" s="12"/>
      <c r="DE30" s="2"/>
      <c r="DF30" s="3"/>
      <c r="DG30" s="3"/>
      <c r="DH30" s="3"/>
      <c r="DI30" s="3"/>
      <c r="DJ30" s="3"/>
      <c r="DK30" s="6">
        <f t="shared" si="70"/>
        <v>0</v>
      </c>
      <c r="DL30" s="10">
        <f t="shared" si="71"/>
        <v>0</v>
      </c>
      <c r="DM30" s="3">
        <f t="shared" si="72"/>
        <v>0</v>
      </c>
      <c r="DN30" s="11">
        <f t="shared" si="73"/>
        <v>0</v>
      </c>
    </row>
    <row r="31" spans="1:118" ht="15" x14ac:dyDescent="0.2">
      <c r="A31" s="14">
        <v>22</v>
      </c>
      <c r="B31" s="14">
        <v>18</v>
      </c>
      <c r="C31" s="8" t="s">
        <v>71</v>
      </c>
      <c r="D31" s="31" t="s">
        <v>32</v>
      </c>
      <c r="E31" s="30" t="s">
        <v>42</v>
      </c>
      <c r="F31" s="45">
        <f t="shared" si="37"/>
        <v>208.21399380455355</v>
      </c>
      <c r="G31" s="29">
        <f t="shared" si="38"/>
        <v>630.57999999999993</v>
      </c>
      <c r="H31" s="22">
        <f t="shared" si="39"/>
        <v>383.58</v>
      </c>
      <c r="I31" s="7">
        <f t="shared" si="40"/>
        <v>40</v>
      </c>
      <c r="J31" s="24">
        <f t="shared" si="41"/>
        <v>207</v>
      </c>
      <c r="K31" s="12">
        <v>67.239999999999995</v>
      </c>
      <c r="L31" s="2"/>
      <c r="M31" s="2"/>
      <c r="N31" s="2"/>
      <c r="O31" s="2"/>
      <c r="P31" s="2"/>
      <c r="Q31" s="2"/>
      <c r="R31" s="3">
        <v>40</v>
      </c>
      <c r="S31" s="3"/>
      <c r="T31" s="3"/>
      <c r="U31" s="3"/>
      <c r="V31" s="3"/>
      <c r="W31" s="13"/>
      <c r="X31" s="6">
        <f t="shared" si="42"/>
        <v>67.239999999999995</v>
      </c>
      <c r="Y31" s="10">
        <f t="shared" si="43"/>
        <v>40</v>
      </c>
      <c r="Z31" s="3">
        <f t="shared" si="44"/>
        <v>0</v>
      </c>
      <c r="AA31" s="33">
        <f t="shared" si="45"/>
        <v>107.24</v>
      </c>
      <c r="AB31" s="44">
        <f>(MIN(AA$5:AA$34)/AA31)*100</f>
        <v>49.347258485639692</v>
      </c>
      <c r="AC31" s="12">
        <v>91.02</v>
      </c>
      <c r="AD31" s="2"/>
      <c r="AE31" s="2"/>
      <c r="AF31" s="2"/>
      <c r="AG31" s="3">
        <v>79</v>
      </c>
      <c r="AH31" s="3"/>
      <c r="AI31" s="3"/>
      <c r="AJ31" s="3"/>
      <c r="AK31" s="3"/>
      <c r="AL31" s="3"/>
      <c r="AM31" s="6">
        <f t="shared" si="46"/>
        <v>91.02</v>
      </c>
      <c r="AN31" s="10">
        <f t="shared" si="47"/>
        <v>79</v>
      </c>
      <c r="AO31" s="3">
        <f t="shared" si="48"/>
        <v>0</v>
      </c>
      <c r="AP31" s="11">
        <f t="shared" si="49"/>
        <v>170.01999999999998</v>
      </c>
      <c r="AQ31" s="44">
        <f>(MIN(AP$5:AP$34)/AP31)*100</f>
        <v>28.00846959181273</v>
      </c>
      <c r="AR31" s="12">
        <v>94.17</v>
      </c>
      <c r="AS31" s="2"/>
      <c r="AT31" s="2"/>
      <c r="AU31" s="3">
        <v>37</v>
      </c>
      <c r="AV31" s="3"/>
      <c r="AW31" s="3"/>
      <c r="AX31" s="3"/>
      <c r="AY31" s="3"/>
      <c r="AZ31" s="3"/>
      <c r="BA31" s="6">
        <f t="shared" si="50"/>
        <v>94.17</v>
      </c>
      <c r="BB31" s="10">
        <f t="shared" si="51"/>
        <v>37</v>
      </c>
      <c r="BC31" s="3">
        <f t="shared" si="52"/>
        <v>0</v>
      </c>
      <c r="BD31" s="11">
        <f t="shared" si="53"/>
        <v>131.17000000000002</v>
      </c>
      <c r="BE31" s="44">
        <f>(MIN(BD$5:BD$34)/BD31)*100</f>
        <v>42.029427460547382</v>
      </c>
      <c r="BF31" s="12">
        <v>36.47</v>
      </c>
      <c r="BG31" s="2"/>
      <c r="BH31" s="2"/>
      <c r="BI31" s="3">
        <v>0</v>
      </c>
      <c r="BJ31" s="3"/>
      <c r="BK31" s="3"/>
      <c r="BL31" s="3"/>
      <c r="BM31" s="3"/>
      <c r="BN31" s="3"/>
      <c r="BO31" s="6">
        <f t="shared" si="54"/>
        <v>36.47</v>
      </c>
      <c r="BP31" s="10">
        <f t="shared" si="55"/>
        <v>0</v>
      </c>
      <c r="BQ31" s="3">
        <f t="shared" si="56"/>
        <v>0</v>
      </c>
      <c r="BR31" s="33">
        <f t="shared" si="57"/>
        <v>36.47</v>
      </c>
      <c r="BS31" s="44">
        <f>(MIN(BR$5:BR$34)/BR31)*100</f>
        <v>63.284891691801484</v>
      </c>
      <c r="BT31" s="12">
        <v>94.68</v>
      </c>
      <c r="BU31" s="2"/>
      <c r="BV31" s="2"/>
      <c r="BW31" s="3">
        <v>51</v>
      </c>
      <c r="BX31" s="3"/>
      <c r="BY31" s="3">
        <v>1</v>
      </c>
      <c r="BZ31" s="3">
        <v>2</v>
      </c>
      <c r="CA31" s="3"/>
      <c r="CB31" s="3"/>
      <c r="CC31" s="6">
        <f t="shared" si="58"/>
        <v>94.68</v>
      </c>
      <c r="CD31" s="10">
        <f t="shared" si="59"/>
        <v>51</v>
      </c>
      <c r="CE31" s="3">
        <f t="shared" si="60"/>
        <v>40</v>
      </c>
      <c r="CF31" s="11">
        <f t="shared" si="61"/>
        <v>185.68</v>
      </c>
      <c r="CG31" s="44">
        <f>(MIN(CF$5:CF$34)/CF31)*100</f>
        <v>25.543946574752262</v>
      </c>
      <c r="CH31" s="12"/>
      <c r="CI31" s="2"/>
      <c r="CJ31" s="3"/>
      <c r="CK31" s="3"/>
      <c r="CL31" s="3"/>
      <c r="CM31" s="3"/>
      <c r="CN31" s="3"/>
      <c r="CO31" s="6">
        <f t="shared" si="62"/>
        <v>0</v>
      </c>
      <c r="CP31" s="10">
        <f t="shared" si="63"/>
        <v>0</v>
      </c>
      <c r="CQ31" s="3">
        <f t="shared" si="64"/>
        <v>0</v>
      </c>
      <c r="CR31" s="11">
        <f t="shared" si="65"/>
        <v>0</v>
      </c>
      <c r="CS31" s="12"/>
      <c r="CT31" s="2"/>
      <c r="CU31" s="3"/>
      <c r="CV31" s="3"/>
      <c r="CW31" s="3"/>
      <c r="CX31" s="3"/>
      <c r="CY31" s="3"/>
      <c r="CZ31" s="6">
        <f t="shared" si="66"/>
        <v>0</v>
      </c>
      <c r="DA31" s="10">
        <f t="shared" si="67"/>
        <v>0</v>
      </c>
      <c r="DB31" s="3">
        <f t="shared" si="68"/>
        <v>0</v>
      </c>
      <c r="DC31" s="11">
        <f t="shared" si="69"/>
        <v>0</v>
      </c>
      <c r="DD31" s="12"/>
      <c r="DE31" s="2"/>
      <c r="DF31" s="3"/>
      <c r="DG31" s="3"/>
      <c r="DH31" s="3"/>
      <c r="DI31" s="3"/>
      <c r="DJ31" s="3"/>
      <c r="DK31" s="6">
        <f t="shared" si="70"/>
        <v>0</v>
      </c>
      <c r="DL31" s="10">
        <f t="shared" si="71"/>
        <v>0</v>
      </c>
      <c r="DM31" s="3">
        <f t="shared" si="72"/>
        <v>0</v>
      </c>
      <c r="DN31" s="11">
        <f t="shared" si="73"/>
        <v>0</v>
      </c>
    </row>
    <row r="32" spans="1:118" ht="15" x14ac:dyDescent="0.2">
      <c r="A32" s="14">
        <v>23</v>
      </c>
      <c r="B32" s="14">
        <v>19</v>
      </c>
      <c r="C32" s="8" t="s">
        <v>52</v>
      </c>
      <c r="D32" s="30" t="s">
        <v>32</v>
      </c>
      <c r="E32" s="30" t="s">
        <v>42</v>
      </c>
      <c r="F32" s="45">
        <f t="shared" si="37"/>
        <v>184.47792772626312</v>
      </c>
      <c r="G32" s="29">
        <f t="shared" si="38"/>
        <v>710.55</v>
      </c>
      <c r="H32" s="22">
        <f t="shared" si="39"/>
        <v>395.55</v>
      </c>
      <c r="I32" s="7">
        <f t="shared" si="40"/>
        <v>40</v>
      </c>
      <c r="J32" s="24">
        <f t="shared" si="41"/>
        <v>275</v>
      </c>
      <c r="K32" s="12">
        <v>90</v>
      </c>
      <c r="L32" s="2"/>
      <c r="M32" s="2"/>
      <c r="N32" s="2"/>
      <c r="O32" s="2"/>
      <c r="P32" s="2"/>
      <c r="Q32" s="2"/>
      <c r="R32" s="3">
        <v>190</v>
      </c>
      <c r="S32" s="3"/>
      <c r="T32" s="3"/>
      <c r="U32" s="3"/>
      <c r="V32" s="3"/>
      <c r="W32" s="13"/>
      <c r="X32" s="6">
        <f t="shared" si="42"/>
        <v>90</v>
      </c>
      <c r="Y32" s="10">
        <f t="shared" si="43"/>
        <v>190</v>
      </c>
      <c r="Z32" s="3">
        <f t="shared" si="44"/>
        <v>0</v>
      </c>
      <c r="AA32" s="11">
        <f t="shared" si="45"/>
        <v>280</v>
      </c>
      <c r="AB32" s="44">
        <f>(MIN(AA$5:AA$34)/AA32)*100</f>
        <v>18.899999999999999</v>
      </c>
      <c r="AC32" s="12">
        <v>78.42</v>
      </c>
      <c r="AD32" s="2"/>
      <c r="AE32" s="2"/>
      <c r="AF32" s="2"/>
      <c r="AG32" s="3">
        <v>49</v>
      </c>
      <c r="AH32" s="3"/>
      <c r="AI32" s="3"/>
      <c r="AJ32" s="3"/>
      <c r="AK32" s="3"/>
      <c r="AL32" s="3"/>
      <c r="AM32" s="6">
        <f t="shared" si="46"/>
        <v>78.42</v>
      </c>
      <c r="AN32" s="10">
        <f t="shared" si="47"/>
        <v>49</v>
      </c>
      <c r="AO32" s="3">
        <f t="shared" si="48"/>
        <v>0</v>
      </c>
      <c r="AP32" s="11">
        <f t="shared" si="49"/>
        <v>127.42</v>
      </c>
      <c r="AQ32" s="44">
        <f>(MIN(AP$5:AP$34)/AP32)*100</f>
        <v>37.372469000156961</v>
      </c>
      <c r="AR32" s="12">
        <v>90.21</v>
      </c>
      <c r="AS32" s="2"/>
      <c r="AT32" s="2"/>
      <c r="AU32" s="3">
        <v>2</v>
      </c>
      <c r="AV32" s="3"/>
      <c r="AW32" s="3"/>
      <c r="AX32" s="3"/>
      <c r="AY32" s="3"/>
      <c r="AZ32" s="3"/>
      <c r="BA32" s="6">
        <f t="shared" si="50"/>
        <v>90.21</v>
      </c>
      <c r="BB32" s="10">
        <f t="shared" si="51"/>
        <v>2</v>
      </c>
      <c r="BC32" s="3">
        <f t="shared" si="52"/>
        <v>0</v>
      </c>
      <c r="BD32" s="11">
        <f t="shared" si="53"/>
        <v>92.21</v>
      </c>
      <c r="BE32" s="44">
        <f>(MIN(BD$5:BD$34)/BD32)*100</f>
        <v>59.787441709142186</v>
      </c>
      <c r="BF32" s="12">
        <v>53.79</v>
      </c>
      <c r="BG32" s="2"/>
      <c r="BH32" s="2"/>
      <c r="BI32" s="3">
        <v>0</v>
      </c>
      <c r="BJ32" s="3"/>
      <c r="BK32" s="3"/>
      <c r="BL32" s="3"/>
      <c r="BM32" s="3">
        <v>1</v>
      </c>
      <c r="BN32" s="3"/>
      <c r="BO32" s="6">
        <f t="shared" si="54"/>
        <v>53.79</v>
      </c>
      <c r="BP32" s="10">
        <f t="shared" si="55"/>
        <v>0</v>
      </c>
      <c r="BQ32" s="3">
        <f t="shared" si="56"/>
        <v>10</v>
      </c>
      <c r="BR32" s="11">
        <f t="shared" si="57"/>
        <v>63.79</v>
      </c>
      <c r="BS32" s="44">
        <f>(MIN(BR$5:BR$34)/BR32)*100</f>
        <v>36.18121962690077</v>
      </c>
      <c r="BT32" s="12">
        <v>83.13</v>
      </c>
      <c r="BU32" s="2"/>
      <c r="BV32" s="2"/>
      <c r="BW32" s="3">
        <v>34</v>
      </c>
      <c r="BX32" s="3"/>
      <c r="BY32" s="3"/>
      <c r="BZ32" s="3">
        <v>2</v>
      </c>
      <c r="CA32" s="3"/>
      <c r="CB32" s="3"/>
      <c r="CC32" s="6">
        <f t="shared" si="58"/>
        <v>83.13</v>
      </c>
      <c r="CD32" s="10">
        <f t="shared" si="59"/>
        <v>34</v>
      </c>
      <c r="CE32" s="3">
        <f t="shared" si="60"/>
        <v>30</v>
      </c>
      <c r="CF32" s="11">
        <f t="shared" si="61"/>
        <v>147.13</v>
      </c>
      <c r="CG32" s="44">
        <f>(MIN(CF$5:CF$34)/CF32)*100</f>
        <v>32.236797390063209</v>
      </c>
      <c r="CH32" s="12"/>
      <c r="CI32" s="2"/>
      <c r="CJ32" s="3"/>
      <c r="CK32" s="3"/>
      <c r="CL32" s="3"/>
      <c r="CM32" s="3"/>
      <c r="CN32" s="3"/>
      <c r="CO32" s="6">
        <f t="shared" si="62"/>
        <v>0</v>
      </c>
      <c r="CP32" s="10">
        <f t="shared" si="63"/>
        <v>0</v>
      </c>
      <c r="CQ32" s="3">
        <f t="shared" si="64"/>
        <v>0</v>
      </c>
      <c r="CR32" s="11">
        <f t="shared" si="65"/>
        <v>0</v>
      </c>
      <c r="CS32" s="12"/>
      <c r="CT32" s="2"/>
      <c r="CU32" s="3"/>
      <c r="CV32" s="3"/>
      <c r="CW32" s="3"/>
      <c r="CX32" s="3"/>
      <c r="CY32" s="3"/>
      <c r="CZ32" s="6">
        <f t="shared" si="66"/>
        <v>0</v>
      </c>
      <c r="DA32" s="10">
        <f t="shared" si="67"/>
        <v>0</v>
      </c>
      <c r="DB32" s="3">
        <f t="shared" si="68"/>
        <v>0</v>
      </c>
      <c r="DC32" s="11">
        <f t="shared" si="69"/>
        <v>0</v>
      </c>
      <c r="DD32" s="12"/>
      <c r="DE32" s="2"/>
      <c r="DF32" s="3"/>
      <c r="DG32" s="3"/>
      <c r="DH32" s="3"/>
      <c r="DI32" s="3"/>
      <c r="DJ32" s="3"/>
      <c r="DK32" s="6">
        <f t="shared" si="70"/>
        <v>0</v>
      </c>
      <c r="DL32" s="10">
        <f t="shared" si="71"/>
        <v>0</v>
      </c>
      <c r="DM32" s="3">
        <f t="shared" si="72"/>
        <v>0</v>
      </c>
      <c r="DN32" s="11">
        <f t="shared" si="73"/>
        <v>0</v>
      </c>
    </row>
    <row r="33" spans="1:118" ht="15" x14ac:dyDescent="0.2">
      <c r="A33" s="14">
        <v>24</v>
      </c>
      <c r="B33" s="14">
        <v>20</v>
      </c>
      <c r="C33" s="8" t="s">
        <v>70</v>
      </c>
      <c r="D33" s="31" t="s">
        <v>32</v>
      </c>
      <c r="E33" s="30" t="s">
        <v>42</v>
      </c>
      <c r="F33" s="45">
        <f t="shared" si="37"/>
        <v>180.28096552458706</v>
      </c>
      <c r="G33" s="29">
        <f t="shared" si="38"/>
        <v>669.17000000000007</v>
      </c>
      <c r="H33" s="22">
        <f t="shared" si="39"/>
        <v>318.17</v>
      </c>
      <c r="I33" s="7">
        <f t="shared" si="40"/>
        <v>55</v>
      </c>
      <c r="J33" s="24">
        <f t="shared" si="41"/>
        <v>296</v>
      </c>
      <c r="K33" s="12">
        <v>87.78</v>
      </c>
      <c r="L33" s="2"/>
      <c r="M33" s="2"/>
      <c r="N33" s="2"/>
      <c r="O33" s="2"/>
      <c r="P33" s="2"/>
      <c r="Q33" s="2"/>
      <c r="R33" s="3">
        <v>100</v>
      </c>
      <c r="S33" s="3"/>
      <c r="T33" s="3"/>
      <c r="U33" s="3"/>
      <c r="V33" s="3"/>
      <c r="W33" s="13"/>
      <c r="X33" s="6">
        <f t="shared" si="42"/>
        <v>87.78</v>
      </c>
      <c r="Y33" s="10">
        <f t="shared" si="43"/>
        <v>100</v>
      </c>
      <c r="Z33" s="3">
        <f t="shared" si="44"/>
        <v>0</v>
      </c>
      <c r="AA33" s="33">
        <f t="shared" si="45"/>
        <v>187.78</v>
      </c>
      <c r="AB33" s="44">
        <f>(MIN(AA$5:AA$34)/AA33)*100</f>
        <v>28.181915006922999</v>
      </c>
      <c r="AC33" s="12">
        <v>61.28</v>
      </c>
      <c r="AD33" s="2"/>
      <c r="AE33" s="2"/>
      <c r="AF33" s="2"/>
      <c r="AG33" s="3">
        <v>41</v>
      </c>
      <c r="AH33" s="3"/>
      <c r="AI33" s="3"/>
      <c r="AJ33" s="3"/>
      <c r="AK33" s="3"/>
      <c r="AL33" s="3"/>
      <c r="AM33" s="6">
        <f t="shared" si="46"/>
        <v>61.28</v>
      </c>
      <c r="AN33" s="10">
        <f t="shared" si="47"/>
        <v>41</v>
      </c>
      <c r="AO33" s="3">
        <f t="shared" si="48"/>
        <v>0</v>
      </c>
      <c r="AP33" s="11">
        <f t="shared" si="49"/>
        <v>102.28</v>
      </c>
      <c r="AQ33" s="44">
        <f>(MIN(AP$5:AP$34)/AP33)*100</f>
        <v>46.558466953461085</v>
      </c>
      <c r="AR33" s="12">
        <v>65.36</v>
      </c>
      <c r="AS33" s="2"/>
      <c r="AT33" s="2"/>
      <c r="AU33" s="3">
        <v>65</v>
      </c>
      <c r="AV33" s="3"/>
      <c r="AW33" s="3"/>
      <c r="AX33" s="3"/>
      <c r="AY33" s="3"/>
      <c r="AZ33" s="3"/>
      <c r="BA33" s="6">
        <f t="shared" si="50"/>
        <v>65.36</v>
      </c>
      <c r="BB33" s="10">
        <f t="shared" si="51"/>
        <v>65</v>
      </c>
      <c r="BC33" s="3">
        <f t="shared" si="52"/>
        <v>0</v>
      </c>
      <c r="BD33" s="11">
        <f t="shared" si="53"/>
        <v>130.36000000000001</v>
      </c>
      <c r="BE33" s="44">
        <f>(MIN(BD$5:BD$34)/BD33)*100</f>
        <v>42.290579932494623</v>
      </c>
      <c r="BF33" s="12">
        <v>27.69</v>
      </c>
      <c r="BG33" s="2"/>
      <c r="BH33" s="2"/>
      <c r="BI33" s="3">
        <v>33</v>
      </c>
      <c r="BJ33" s="3"/>
      <c r="BK33" s="3"/>
      <c r="BL33" s="3"/>
      <c r="BM33" s="3"/>
      <c r="BN33" s="3"/>
      <c r="BO33" s="6">
        <f t="shared" si="54"/>
        <v>27.69</v>
      </c>
      <c r="BP33" s="10">
        <f t="shared" si="55"/>
        <v>33</v>
      </c>
      <c r="BQ33" s="3">
        <f t="shared" si="56"/>
        <v>0</v>
      </c>
      <c r="BR33" s="33">
        <f t="shared" si="57"/>
        <v>60.69</v>
      </c>
      <c r="BS33" s="44">
        <f>(MIN(BR$5:BR$34)/BR33)*100</f>
        <v>38.029329378810345</v>
      </c>
      <c r="BT33" s="12">
        <v>76.06</v>
      </c>
      <c r="BU33" s="2"/>
      <c r="BV33" s="2"/>
      <c r="BW33" s="3">
        <v>57</v>
      </c>
      <c r="BX33" s="3">
        <v>3</v>
      </c>
      <c r="BY33" s="3">
        <v>1</v>
      </c>
      <c r="BZ33" s="3">
        <v>2</v>
      </c>
      <c r="CA33" s="3"/>
      <c r="CB33" s="3"/>
      <c r="CC33" s="6">
        <f t="shared" si="58"/>
        <v>76.06</v>
      </c>
      <c r="CD33" s="10">
        <f t="shared" si="59"/>
        <v>57</v>
      </c>
      <c r="CE33" s="3">
        <f t="shared" si="60"/>
        <v>55</v>
      </c>
      <c r="CF33" s="11">
        <f t="shared" si="61"/>
        <v>188.06</v>
      </c>
      <c r="CG33" s="44">
        <f>(MIN(CF$5:CF$34)/CF33)*100</f>
        <v>25.220674252898011</v>
      </c>
      <c r="CH33" s="12"/>
      <c r="CI33" s="2"/>
      <c r="CJ33" s="3"/>
      <c r="CK33" s="3"/>
      <c r="CL33" s="3"/>
      <c r="CM33" s="3"/>
      <c r="CN33" s="3"/>
      <c r="CO33" s="6">
        <f t="shared" si="62"/>
        <v>0</v>
      </c>
      <c r="CP33" s="10">
        <f t="shared" si="63"/>
        <v>0</v>
      </c>
      <c r="CQ33" s="3">
        <f t="shared" si="64"/>
        <v>0</v>
      </c>
      <c r="CR33" s="11">
        <f t="shared" si="65"/>
        <v>0</v>
      </c>
      <c r="CS33" s="12"/>
      <c r="CT33" s="2"/>
      <c r="CU33" s="3"/>
      <c r="CV33" s="3"/>
      <c r="CW33" s="3"/>
      <c r="CX33" s="3"/>
      <c r="CY33" s="3"/>
      <c r="CZ33" s="6">
        <f t="shared" si="66"/>
        <v>0</v>
      </c>
      <c r="DA33" s="10">
        <f t="shared" si="67"/>
        <v>0</v>
      </c>
      <c r="DB33" s="3">
        <f t="shared" si="68"/>
        <v>0</v>
      </c>
      <c r="DC33" s="11">
        <f t="shared" si="69"/>
        <v>0</v>
      </c>
      <c r="DD33" s="12"/>
      <c r="DE33" s="2"/>
      <c r="DF33" s="3"/>
      <c r="DG33" s="3"/>
      <c r="DH33" s="3"/>
      <c r="DI33" s="3"/>
      <c r="DJ33" s="3"/>
      <c r="DK33" s="6">
        <f t="shared" si="70"/>
        <v>0</v>
      </c>
      <c r="DL33" s="10">
        <f t="shared" si="71"/>
        <v>0</v>
      </c>
      <c r="DM33" s="3">
        <f t="shared" si="72"/>
        <v>0</v>
      </c>
      <c r="DN33" s="11">
        <f t="shared" si="73"/>
        <v>0</v>
      </c>
    </row>
    <row r="34" spans="1:118" ht="15" x14ac:dyDescent="0.2">
      <c r="A34" s="14">
        <v>25</v>
      </c>
      <c r="B34" s="14">
        <v>21</v>
      </c>
      <c r="C34" s="8" t="s">
        <v>69</v>
      </c>
      <c r="D34" s="31" t="s">
        <v>32</v>
      </c>
      <c r="E34" s="30" t="s">
        <v>42</v>
      </c>
      <c r="F34" s="45">
        <f t="shared" si="37"/>
        <v>174.87276932597214</v>
      </c>
      <c r="G34" s="29">
        <f t="shared" si="38"/>
        <v>723.48</v>
      </c>
      <c r="H34" s="22">
        <f t="shared" si="39"/>
        <v>514.48</v>
      </c>
      <c r="I34" s="7">
        <f t="shared" si="40"/>
        <v>30</v>
      </c>
      <c r="J34" s="24">
        <f t="shared" si="41"/>
        <v>179</v>
      </c>
      <c r="K34" s="12">
        <v>74.010000000000005</v>
      </c>
      <c r="L34" s="2"/>
      <c r="M34" s="2"/>
      <c r="N34" s="2"/>
      <c r="O34" s="2"/>
      <c r="P34" s="2"/>
      <c r="Q34" s="2"/>
      <c r="R34" s="3">
        <v>80</v>
      </c>
      <c r="S34" s="3"/>
      <c r="T34" s="3"/>
      <c r="U34" s="3"/>
      <c r="V34" s="3"/>
      <c r="W34" s="13"/>
      <c r="X34" s="6">
        <f t="shared" si="42"/>
        <v>74.010000000000005</v>
      </c>
      <c r="Y34" s="10">
        <f t="shared" si="43"/>
        <v>80</v>
      </c>
      <c r="Z34" s="3">
        <f t="shared" si="44"/>
        <v>0</v>
      </c>
      <c r="AA34" s="33">
        <f t="shared" si="45"/>
        <v>154.01</v>
      </c>
      <c r="AB34" s="44">
        <f>(MIN(AA$5:AA$34)/AA34)*100</f>
        <v>34.361405103564707</v>
      </c>
      <c r="AC34" s="12">
        <v>127.61</v>
      </c>
      <c r="AD34" s="2"/>
      <c r="AE34" s="2"/>
      <c r="AF34" s="2"/>
      <c r="AG34" s="3">
        <v>50</v>
      </c>
      <c r="AH34" s="3"/>
      <c r="AI34" s="3"/>
      <c r="AJ34" s="3"/>
      <c r="AK34" s="3"/>
      <c r="AL34" s="3"/>
      <c r="AM34" s="6">
        <f t="shared" si="46"/>
        <v>127.61</v>
      </c>
      <c r="AN34" s="10">
        <f t="shared" si="47"/>
        <v>50</v>
      </c>
      <c r="AO34" s="3">
        <f t="shared" si="48"/>
        <v>0</v>
      </c>
      <c r="AP34" s="11">
        <f t="shared" si="49"/>
        <v>177.61</v>
      </c>
      <c r="AQ34" s="44">
        <f>(MIN(AP$5:AP$34)/AP34)*100</f>
        <v>26.811553403524574</v>
      </c>
      <c r="AR34" s="12">
        <v>100.02</v>
      </c>
      <c r="AS34" s="2"/>
      <c r="AT34" s="2"/>
      <c r="AU34" s="3">
        <v>12</v>
      </c>
      <c r="AV34" s="3"/>
      <c r="AW34" s="3"/>
      <c r="AX34" s="3"/>
      <c r="AY34" s="3"/>
      <c r="AZ34" s="3"/>
      <c r="BA34" s="6">
        <f t="shared" si="50"/>
        <v>100.02</v>
      </c>
      <c r="BB34" s="10">
        <f t="shared" si="51"/>
        <v>12</v>
      </c>
      <c r="BC34" s="3">
        <f t="shared" si="52"/>
        <v>0</v>
      </c>
      <c r="BD34" s="11">
        <f t="shared" si="53"/>
        <v>112.02</v>
      </c>
      <c r="BE34" s="44">
        <f>(MIN(BD$5:BD$34)/BD34)*100</f>
        <v>49.214425995357978</v>
      </c>
      <c r="BF34" s="12">
        <v>43.96</v>
      </c>
      <c r="BG34" s="2"/>
      <c r="BH34" s="2"/>
      <c r="BI34" s="3">
        <v>9</v>
      </c>
      <c r="BJ34" s="3"/>
      <c r="BK34" s="3"/>
      <c r="BL34" s="3"/>
      <c r="BM34" s="3"/>
      <c r="BN34" s="3"/>
      <c r="BO34" s="6">
        <f t="shared" si="54"/>
        <v>43.96</v>
      </c>
      <c r="BP34" s="10">
        <f t="shared" si="55"/>
        <v>9</v>
      </c>
      <c r="BQ34" s="3">
        <f t="shared" si="56"/>
        <v>0</v>
      </c>
      <c r="BR34" s="33">
        <f t="shared" si="57"/>
        <v>52.96</v>
      </c>
      <c r="BS34" s="44">
        <f>(MIN(BR$5:BR$34)/BR34)*100</f>
        <v>43.58006042296072</v>
      </c>
      <c r="BT34" s="12">
        <v>168.88</v>
      </c>
      <c r="BU34" s="2"/>
      <c r="BV34" s="2"/>
      <c r="BW34" s="3">
        <v>28</v>
      </c>
      <c r="BX34" s="3">
        <v>3</v>
      </c>
      <c r="BY34" s="3"/>
      <c r="BZ34" s="3">
        <v>1</v>
      </c>
      <c r="CA34" s="3"/>
      <c r="CB34" s="3"/>
      <c r="CC34" s="6">
        <f t="shared" si="58"/>
        <v>168.88</v>
      </c>
      <c r="CD34" s="10">
        <f t="shared" si="59"/>
        <v>28</v>
      </c>
      <c r="CE34" s="3">
        <f t="shared" si="60"/>
        <v>30</v>
      </c>
      <c r="CF34" s="11">
        <f t="shared" si="61"/>
        <v>226.88</v>
      </c>
      <c r="CG34" s="44">
        <f>(MIN(CF$5:CF$34)/CF34)*100</f>
        <v>20.905324400564176</v>
      </c>
      <c r="CH34" s="12"/>
      <c r="CI34" s="2"/>
      <c r="CJ34" s="3"/>
      <c r="CK34" s="3"/>
      <c r="CL34" s="3"/>
      <c r="CM34" s="3"/>
      <c r="CN34" s="3"/>
      <c r="CO34" s="6">
        <f t="shared" si="62"/>
        <v>0</v>
      </c>
      <c r="CP34" s="10">
        <f t="shared" si="63"/>
        <v>0</v>
      </c>
      <c r="CQ34" s="3">
        <f t="shared" si="64"/>
        <v>0</v>
      </c>
      <c r="CR34" s="11">
        <f t="shared" si="65"/>
        <v>0</v>
      </c>
      <c r="CS34" s="12"/>
      <c r="CT34" s="2"/>
      <c r="CU34" s="3"/>
      <c r="CV34" s="3"/>
      <c r="CW34" s="3"/>
      <c r="CX34" s="3"/>
      <c r="CY34" s="3"/>
      <c r="CZ34" s="6">
        <f t="shared" si="66"/>
        <v>0</v>
      </c>
      <c r="DA34" s="10">
        <f t="shared" si="67"/>
        <v>0</v>
      </c>
      <c r="DB34" s="3">
        <f t="shared" si="68"/>
        <v>0</v>
      </c>
      <c r="DC34" s="11">
        <f t="shared" si="69"/>
        <v>0</v>
      </c>
      <c r="DD34" s="12"/>
      <c r="DE34" s="2"/>
      <c r="DF34" s="3"/>
      <c r="DG34" s="3"/>
      <c r="DH34" s="3"/>
      <c r="DI34" s="3"/>
      <c r="DJ34" s="3"/>
      <c r="DK34" s="6">
        <f t="shared" si="70"/>
        <v>0</v>
      </c>
      <c r="DL34" s="10">
        <f t="shared" si="71"/>
        <v>0</v>
      </c>
      <c r="DM34" s="3">
        <f t="shared" si="72"/>
        <v>0</v>
      </c>
      <c r="DN34" s="11">
        <f t="shared" si="73"/>
        <v>0</v>
      </c>
    </row>
    <row r="35" spans="1:118" ht="15" x14ac:dyDescent="0.2">
      <c r="A35" s="49"/>
      <c r="B35" s="49"/>
      <c r="C35" s="8"/>
      <c r="D35" s="31"/>
      <c r="E35" s="30"/>
      <c r="F35" s="45"/>
      <c r="G35" s="50"/>
      <c r="H35" s="2"/>
      <c r="I35" s="3"/>
      <c r="J35" s="3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2"/>
      <c r="Y35" s="10"/>
      <c r="Z35" s="3"/>
      <c r="AA35" s="50"/>
      <c r="AB35" s="44"/>
      <c r="AC35" s="2"/>
      <c r="AD35" s="2"/>
      <c r="AE35" s="2"/>
      <c r="AF35" s="2"/>
      <c r="AG35" s="3"/>
      <c r="AH35" s="3"/>
      <c r="AI35" s="3"/>
      <c r="AJ35" s="3"/>
      <c r="AK35" s="3"/>
      <c r="AL35" s="3"/>
      <c r="AM35" s="2"/>
      <c r="AN35" s="10"/>
      <c r="AO35" s="3"/>
      <c r="AP35" s="51"/>
      <c r="AQ35" s="44"/>
      <c r="AR35" s="2"/>
      <c r="AS35" s="2"/>
      <c r="AT35" s="2"/>
      <c r="AU35" s="3"/>
      <c r="AV35" s="3"/>
      <c r="AW35" s="3"/>
      <c r="AX35" s="3"/>
      <c r="AY35" s="3"/>
      <c r="AZ35" s="3"/>
      <c r="BA35" s="2"/>
      <c r="BB35" s="10"/>
      <c r="BC35" s="3"/>
      <c r="BD35" s="51"/>
      <c r="BE35" s="44"/>
      <c r="BF35" s="2"/>
      <c r="BG35" s="2"/>
      <c r="BH35" s="2"/>
      <c r="BI35" s="3"/>
      <c r="BJ35" s="3"/>
      <c r="BK35" s="3"/>
      <c r="BL35" s="3"/>
      <c r="BM35" s="3"/>
      <c r="BN35" s="3"/>
      <c r="BO35" s="2"/>
      <c r="BP35" s="10"/>
      <c r="BQ35" s="3"/>
      <c r="BR35" s="50"/>
      <c r="BS35" s="44"/>
      <c r="BT35" s="2"/>
      <c r="BU35" s="2"/>
      <c r="BV35" s="2"/>
      <c r="BW35" s="3"/>
      <c r="BX35" s="3"/>
      <c r="BY35" s="3"/>
      <c r="BZ35" s="3"/>
      <c r="CA35" s="3"/>
      <c r="CB35" s="3"/>
      <c r="CC35" s="2"/>
      <c r="CD35" s="10"/>
      <c r="CE35" s="3"/>
      <c r="CF35" s="51"/>
      <c r="CG35" s="44"/>
      <c r="CH35" s="2"/>
      <c r="CI35" s="2"/>
      <c r="CJ35" s="3"/>
      <c r="CK35" s="3"/>
      <c r="CL35" s="3"/>
      <c r="CM35" s="3"/>
      <c r="CN35" s="3"/>
      <c r="CO35" s="2"/>
      <c r="CP35" s="10"/>
      <c r="CQ35" s="3"/>
      <c r="CR35" s="51"/>
      <c r="CS35" s="2"/>
      <c r="CT35" s="2"/>
      <c r="CU35" s="3"/>
      <c r="CV35" s="3"/>
      <c r="CW35" s="3"/>
      <c r="CX35" s="3"/>
      <c r="CY35" s="3"/>
      <c r="CZ35" s="2"/>
      <c r="DA35" s="10"/>
      <c r="DB35" s="3"/>
      <c r="DC35" s="51"/>
      <c r="DD35" s="2"/>
      <c r="DE35" s="2"/>
      <c r="DF35" s="3"/>
      <c r="DG35" s="3"/>
      <c r="DH35" s="3"/>
      <c r="DI35" s="3"/>
      <c r="DJ35" s="3"/>
      <c r="DK35" s="2"/>
      <c r="DL35" s="10"/>
      <c r="DM35" s="3"/>
      <c r="DN35" s="51"/>
    </row>
    <row r="36" spans="1:118" ht="15" x14ac:dyDescent="0.2">
      <c r="A36" s="49"/>
      <c r="B36" s="49"/>
      <c r="C36" s="53" t="s">
        <v>54</v>
      </c>
      <c r="D36" s="31"/>
      <c r="E36" s="30"/>
      <c r="F36" s="45"/>
      <c r="G36" s="50"/>
      <c r="H36" s="2"/>
      <c r="I36" s="3"/>
      <c r="J36" s="3"/>
      <c r="K36" s="2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3"/>
      <c r="X36" s="2"/>
      <c r="Y36" s="10"/>
      <c r="Z36" s="3"/>
      <c r="AA36" s="50"/>
      <c r="AB36" s="44"/>
      <c r="AC36" s="2"/>
      <c r="AD36" s="2"/>
      <c r="AE36" s="2"/>
      <c r="AF36" s="2"/>
      <c r="AG36" s="3"/>
      <c r="AH36" s="3"/>
      <c r="AI36" s="3"/>
      <c r="AJ36" s="3"/>
      <c r="AK36" s="3"/>
      <c r="AL36" s="3"/>
      <c r="AM36" s="2"/>
      <c r="AN36" s="10"/>
      <c r="AO36" s="3"/>
      <c r="AP36" s="51"/>
      <c r="AQ36" s="44"/>
      <c r="AR36" s="2"/>
      <c r="AS36" s="2"/>
      <c r="AT36" s="2"/>
      <c r="AU36" s="3"/>
      <c r="AV36" s="3"/>
      <c r="AW36" s="3"/>
      <c r="AX36" s="3"/>
      <c r="AY36" s="3"/>
      <c r="AZ36" s="3"/>
      <c r="BA36" s="2"/>
      <c r="BB36" s="10"/>
      <c r="BC36" s="3"/>
      <c r="BD36" s="51"/>
      <c r="BE36" s="44"/>
      <c r="BF36" s="2"/>
      <c r="BG36" s="2"/>
      <c r="BH36" s="2"/>
      <c r="BI36" s="3"/>
      <c r="BJ36" s="3"/>
      <c r="BK36" s="3"/>
      <c r="BL36" s="3"/>
      <c r="BM36" s="3"/>
      <c r="BN36" s="3"/>
      <c r="BO36" s="2"/>
      <c r="BP36" s="10"/>
      <c r="BQ36" s="3"/>
      <c r="BR36" s="50"/>
      <c r="BS36" s="44"/>
      <c r="BT36" s="2"/>
      <c r="BU36" s="2"/>
      <c r="BV36" s="2"/>
      <c r="BW36" s="3"/>
      <c r="BX36" s="3"/>
      <c r="BY36" s="3"/>
      <c r="BZ36" s="3"/>
      <c r="CA36" s="3"/>
      <c r="CB36" s="3"/>
      <c r="CC36" s="2"/>
      <c r="CD36" s="10"/>
      <c r="CE36" s="3"/>
      <c r="CF36" s="51"/>
      <c r="CG36" s="44"/>
      <c r="CH36" s="2"/>
      <c r="CI36" s="2"/>
      <c r="CJ36" s="3"/>
      <c r="CK36" s="3"/>
      <c r="CL36" s="3"/>
      <c r="CM36" s="3"/>
      <c r="CN36" s="3"/>
      <c r="CO36" s="2"/>
      <c r="CP36" s="10"/>
      <c r="CQ36" s="3"/>
      <c r="CR36" s="51"/>
      <c r="CS36" s="2"/>
      <c r="CT36" s="2"/>
      <c r="CU36" s="3"/>
      <c r="CV36" s="3"/>
      <c r="CW36" s="3"/>
      <c r="CX36" s="3"/>
      <c r="CY36" s="3"/>
      <c r="CZ36" s="2"/>
      <c r="DA36" s="10"/>
      <c r="DB36" s="3"/>
      <c r="DC36" s="51"/>
      <c r="DD36" s="2"/>
      <c r="DE36" s="2"/>
      <c r="DF36" s="3"/>
      <c r="DG36" s="3"/>
      <c r="DH36" s="3"/>
      <c r="DI36" s="3"/>
      <c r="DJ36" s="3"/>
      <c r="DK36" s="2"/>
      <c r="DL36" s="10"/>
      <c r="DM36" s="3"/>
      <c r="DN36" s="51"/>
    </row>
    <row r="37" spans="1:118" ht="15" x14ac:dyDescent="0.2">
      <c r="A37" s="14">
        <v>27</v>
      </c>
      <c r="B37" s="14">
        <v>1</v>
      </c>
      <c r="C37" s="8" t="s">
        <v>64</v>
      </c>
      <c r="D37" s="30" t="s">
        <v>32</v>
      </c>
      <c r="E37" s="30" t="s">
        <v>59</v>
      </c>
      <c r="F37" s="45">
        <f xml:space="preserve"> AB37+AQ37+BE37+BS37+CG37</f>
        <v>144.85699539287259</v>
      </c>
      <c r="G37" s="29">
        <f>H37+I37+J37</f>
        <v>817.05</v>
      </c>
      <c r="H37" s="22">
        <f>X37+AM37+BA37+BO37+CC37+CO37+CZ37+DK37</f>
        <v>398.05</v>
      </c>
      <c r="I37" s="7">
        <f>Z37+AO37+BC37+BQ37+CE37+CQ37+DB37+DM37</f>
        <v>20</v>
      </c>
      <c r="J37" s="24">
        <f>R37+AG37+AU37+BI37+BW37+CJ37+CU37+DF37</f>
        <v>399</v>
      </c>
      <c r="K37" s="12">
        <v>69.19</v>
      </c>
      <c r="L37" s="2"/>
      <c r="M37" s="2"/>
      <c r="N37" s="2"/>
      <c r="O37" s="2"/>
      <c r="P37" s="2"/>
      <c r="Q37" s="2"/>
      <c r="R37" s="3">
        <v>180</v>
      </c>
      <c r="S37" s="3"/>
      <c r="T37" s="3"/>
      <c r="U37" s="3"/>
      <c r="V37" s="3"/>
      <c r="W37" s="13"/>
      <c r="X37" s="6">
        <f>K37+L37+M37+N37+O37+P37+Q37</f>
        <v>69.19</v>
      </c>
      <c r="Y37" s="10">
        <f>R37</f>
        <v>180</v>
      </c>
      <c r="Z37" s="3">
        <f>(S37*5)+(T37*10)+(U37*15)+(V37*10)+(W37*20)</f>
        <v>0</v>
      </c>
      <c r="AA37" s="11">
        <f>X37+Y37+Z37</f>
        <v>249.19</v>
      </c>
      <c r="AB37" s="44">
        <f>(MIN(AA$5:AA$34)/AA37)*100</f>
        <v>21.236807255507848</v>
      </c>
      <c r="AC37" s="12">
        <v>83.21</v>
      </c>
      <c r="AD37" s="2"/>
      <c r="AE37" s="2"/>
      <c r="AF37" s="2"/>
      <c r="AG37" s="3">
        <v>74</v>
      </c>
      <c r="AH37" s="3"/>
      <c r="AI37" s="3"/>
      <c r="AJ37" s="3"/>
      <c r="AK37" s="3"/>
      <c r="AL37" s="3"/>
      <c r="AM37" s="6">
        <f>AC37+AD37+AE37+AF37</f>
        <v>83.21</v>
      </c>
      <c r="AN37" s="10">
        <f>AG37</f>
        <v>74</v>
      </c>
      <c r="AO37" s="3">
        <f>(AH37*5)+(AI37*10)+(AJ37*15)+(AK37*10)+(AL37*20)</f>
        <v>0</v>
      </c>
      <c r="AP37" s="11">
        <f>AM37+AN37+AO37</f>
        <v>157.20999999999998</v>
      </c>
      <c r="AQ37" s="44">
        <f>(MIN(AP$5:AP$34)/AP37)*100</f>
        <v>30.290693976210164</v>
      </c>
      <c r="AR37" s="12">
        <v>93.59</v>
      </c>
      <c r="AS37" s="2"/>
      <c r="AT37" s="2"/>
      <c r="AU37" s="3">
        <v>60</v>
      </c>
      <c r="AV37" s="3"/>
      <c r="AW37" s="3"/>
      <c r="AX37" s="3"/>
      <c r="AY37" s="3"/>
      <c r="AZ37" s="3"/>
      <c r="BA37" s="6">
        <f>AR37+AS37+AT37</f>
        <v>93.59</v>
      </c>
      <c r="BB37" s="10">
        <f>AU37</f>
        <v>60</v>
      </c>
      <c r="BC37" s="3">
        <f>(AV37*5)+(AW37*10)+(AX37*15)+(AY37*10)+(AZ37*20)</f>
        <v>0</v>
      </c>
      <c r="BD37" s="11">
        <f>BA37+BB37+BC37</f>
        <v>153.59</v>
      </c>
      <c r="BE37" s="44">
        <f>(MIN(BD$5:BD$34)/BD37)*100</f>
        <v>35.894263949475878</v>
      </c>
      <c r="BF37" s="12">
        <v>44.83</v>
      </c>
      <c r="BG37" s="2"/>
      <c r="BH37" s="2"/>
      <c r="BI37" s="3">
        <v>28</v>
      </c>
      <c r="BJ37" s="3"/>
      <c r="BK37" s="3"/>
      <c r="BL37" s="3"/>
      <c r="BM37" s="3"/>
      <c r="BN37" s="3"/>
      <c r="BO37" s="6">
        <f>BF37+BG37+BH37</f>
        <v>44.83</v>
      </c>
      <c r="BP37" s="10">
        <f>BI37</f>
        <v>28</v>
      </c>
      <c r="BQ37" s="3">
        <f>(BJ37*5)+(BK37*10)+(BL37*15)+(BM37*10)+(BN37*20)</f>
        <v>0</v>
      </c>
      <c r="BR37" s="11">
        <f>BO37+BP37+BQ37</f>
        <v>72.83</v>
      </c>
      <c r="BS37" s="44">
        <f>(MIN(BR$5:BR$34)/BR37)*100</f>
        <v>31.69023753947549</v>
      </c>
      <c r="BT37" s="12">
        <v>107.23</v>
      </c>
      <c r="BU37" s="2"/>
      <c r="BV37" s="2"/>
      <c r="BW37" s="3">
        <v>57</v>
      </c>
      <c r="BX37" s="3"/>
      <c r="BY37" s="3">
        <v>2</v>
      </c>
      <c r="BZ37" s="3"/>
      <c r="CA37" s="3"/>
      <c r="CB37" s="3"/>
      <c r="CC37" s="6">
        <f>BT37+BU37+BV37</f>
        <v>107.23</v>
      </c>
      <c r="CD37" s="10">
        <f>BW37</f>
        <v>57</v>
      </c>
      <c r="CE37" s="3">
        <f>(BX37*5)+(BY37*10)+(BZ37*15)+(CA37*10)+(CB37*20)</f>
        <v>20</v>
      </c>
      <c r="CF37" s="11">
        <f>CC37+CD37+CE37</f>
        <v>184.23000000000002</v>
      </c>
      <c r="CG37" s="44">
        <f>(MIN(CF$5:CF$34)/CF37)*100</f>
        <v>25.744992672203221</v>
      </c>
      <c r="CH37" s="12"/>
      <c r="CI37" s="2"/>
      <c r="CJ37" s="3"/>
      <c r="CK37" s="3"/>
      <c r="CL37" s="3"/>
      <c r="CM37" s="3"/>
      <c r="CN37" s="3"/>
      <c r="CO37" s="6">
        <f>CH37+CI37</f>
        <v>0</v>
      </c>
      <c r="CP37" s="10">
        <f>CI37</f>
        <v>0</v>
      </c>
      <c r="CQ37" s="3">
        <f>(CK37*3)+(CL37*5)+(CM37*5)+(CN37*20)</f>
        <v>0</v>
      </c>
      <c r="CR37" s="11">
        <f>CO37+CP37+CQ37</f>
        <v>0</v>
      </c>
      <c r="CS37" s="12"/>
      <c r="CT37" s="2"/>
      <c r="CU37" s="3"/>
      <c r="CV37" s="3"/>
      <c r="CW37" s="3"/>
      <c r="CX37" s="3"/>
      <c r="CY37" s="3"/>
      <c r="CZ37" s="6">
        <f>CS37+CT37</f>
        <v>0</v>
      </c>
      <c r="DA37" s="10">
        <f>CT37</f>
        <v>0</v>
      </c>
      <c r="DB37" s="3">
        <f>(CV37*3)+(CW37*5)+(CX37*5)+(CY37*20)</f>
        <v>0</v>
      </c>
      <c r="DC37" s="11">
        <f>CZ37+DA37+DB37</f>
        <v>0</v>
      </c>
      <c r="DD37" s="12"/>
      <c r="DE37" s="2"/>
      <c r="DF37" s="3"/>
      <c r="DG37" s="3"/>
      <c r="DH37" s="3"/>
      <c r="DI37" s="3"/>
      <c r="DJ37" s="3"/>
      <c r="DK37" s="6">
        <f>DD37+DE37</f>
        <v>0</v>
      </c>
      <c r="DL37" s="10">
        <f>DE37</f>
        <v>0</v>
      </c>
      <c r="DM37" s="3">
        <f>(DG37*3)+(DH37*5)+(DI37*5)+(DJ37*20)</f>
        <v>0</v>
      </c>
      <c r="DN37" s="11">
        <f>DK37+DL37+DM37</f>
        <v>0</v>
      </c>
    </row>
    <row r="38" spans="1:118" ht="15" x14ac:dyDescent="0.2">
      <c r="A38" s="49"/>
      <c r="B38" s="49"/>
      <c r="C38" s="53"/>
      <c r="D38" s="30"/>
      <c r="E38" s="30"/>
      <c r="F38" s="45"/>
      <c r="G38" s="50"/>
      <c r="H38" s="2"/>
      <c r="I38" s="3"/>
      <c r="J38" s="3"/>
      <c r="K38" s="2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3"/>
      <c r="X38" s="2"/>
      <c r="Y38" s="10"/>
      <c r="Z38" s="3"/>
      <c r="AA38" s="51"/>
      <c r="AB38" s="44"/>
      <c r="AC38" s="2"/>
      <c r="AD38" s="2"/>
      <c r="AE38" s="2"/>
      <c r="AF38" s="2"/>
      <c r="AG38" s="3"/>
      <c r="AH38" s="3"/>
      <c r="AI38" s="3"/>
      <c r="AJ38" s="3"/>
      <c r="AK38" s="3"/>
      <c r="AL38" s="3"/>
      <c r="AM38" s="2"/>
      <c r="AN38" s="10"/>
      <c r="AO38" s="3"/>
      <c r="AP38" s="51"/>
      <c r="AQ38" s="44"/>
      <c r="AR38" s="2"/>
      <c r="AS38" s="2"/>
      <c r="AT38" s="2"/>
      <c r="AU38" s="3"/>
      <c r="AV38" s="3"/>
      <c r="AW38" s="3"/>
      <c r="AX38" s="3"/>
      <c r="AY38" s="3"/>
      <c r="AZ38" s="3"/>
      <c r="BA38" s="2"/>
      <c r="BB38" s="10"/>
      <c r="BC38" s="3"/>
      <c r="BD38" s="51"/>
      <c r="BE38" s="44"/>
      <c r="BF38" s="2"/>
      <c r="BG38" s="2"/>
      <c r="BH38" s="2"/>
      <c r="BI38" s="3"/>
      <c r="BJ38" s="3"/>
      <c r="BK38" s="3"/>
      <c r="BL38" s="3"/>
      <c r="BM38" s="3"/>
      <c r="BN38" s="3"/>
      <c r="BO38" s="2"/>
      <c r="BP38" s="10"/>
      <c r="BQ38" s="3"/>
      <c r="BR38" s="51"/>
      <c r="BS38" s="44"/>
      <c r="BT38" s="2"/>
      <c r="BU38" s="2"/>
      <c r="BV38" s="2"/>
      <c r="BW38" s="3"/>
      <c r="BX38" s="3"/>
      <c r="BY38" s="3"/>
      <c r="BZ38" s="3"/>
      <c r="CA38" s="3"/>
      <c r="CB38" s="3"/>
      <c r="CC38" s="2"/>
      <c r="CD38" s="10"/>
      <c r="CE38" s="3"/>
      <c r="CF38" s="51"/>
      <c r="CG38" s="44"/>
      <c r="CH38" s="2"/>
      <c r="CI38" s="2"/>
      <c r="CJ38" s="3"/>
      <c r="CK38" s="3"/>
      <c r="CL38" s="3"/>
      <c r="CM38" s="3"/>
      <c r="CN38" s="3"/>
      <c r="CO38" s="2"/>
      <c r="CP38" s="10"/>
      <c r="CQ38" s="3"/>
      <c r="CR38" s="51"/>
      <c r="CS38" s="2"/>
      <c r="CT38" s="2"/>
      <c r="CU38" s="3"/>
      <c r="CV38" s="3"/>
      <c r="CW38" s="3"/>
      <c r="CX38" s="3"/>
      <c r="CY38" s="3"/>
      <c r="CZ38" s="2"/>
      <c r="DA38" s="10"/>
      <c r="DB38" s="3"/>
      <c r="DC38" s="51"/>
      <c r="DD38" s="2"/>
      <c r="DE38" s="2"/>
      <c r="DF38" s="3"/>
      <c r="DG38" s="3"/>
      <c r="DH38" s="3"/>
      <c r="DI38" s="3"/>
      <c r="DJ38" s="3"/>
      <c r="DK38" s="2"/>
      <c r="DL38" s="10"/>
      <c r="DM38" s="3"/>
      <c r="DN38" s="51"/>
    </row>
    <row r="39" spans="1:118" ht="15" x14ac:dyDescent="0.2">
      <c r="A39" s="49"/>
      <c r="B39" s="49"/>
      <c r="C39" s="8"/>
      <c r="D39" s="31"/>
      <c r="E39" s="30"/>
      <c r="F39" s="45"/>
      <c r="G39" s="50"/>
      <c r="H39" s="2"/>
      <c r="I39" s="3"/>
      <c r="J39" s="3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2"/>
      <c r="Y39" s="10"/>
      <c r="Z39" s="3"/>
      <c r="AA39" s="50"/>
      <c r="AB39" s="44"/>
      <c r="AC39" s="2"/>
      <c r="AD39" s="2"/>
      <c r="AE39" s="2"/>
      <c r="AF39" s="2"/>
      <c r="AG39" s="3"/>
      <c r="AH39" s="3"/>
      <c r="AI39" s="3"/>
      <c r="AJ39" s="3"/>
      <c r="AK39" s="3"/>
      <c r="AL39" s="3"/>
      <c r="AM39" s="2"/>
      <c r="AN39" s="10"/>
      <c r="AO39" s="3"/>
      <c r="AP39" s="51"/>
      <c r="AQ39" s="44"/>
      <c r="AR39" s="2"/>
      <c r="AS39" s="2"/>
      <c r="AT39" s="2"/>
      <c r="AU39" s="3"/>
      <c r="AV39" s="3"/>
      <c r="AW39" s="3"/>
      <c r="AX39" s="3"/>
      <c r="AY39" s="3"/>
      <c r="AZ39" s="3"/>
      <c r="BA39" s="2"/>
      <c r="BB39" s="10"/>
      <c r="BC39" s="3"/>
      <c r="BD39" s="51"/>
      <c r="BE39" s="44"/>
      <c r="BF39" s="2"/>
      <c r="BG39" s="2"/>
      <c r="BH39" s="2"/>
      <c r="BI39" s="3"/>
      <c r="BJ39" s="3"/>
      <c r="BK39" s="3"/>
      <c r="BL39" s="3"/>
      <c r="BM39" s="3"/>
      <c r="BN39" s="3"/>
      <c r="BO39" s="2"/>
      <c r="BP39" s="10"/>
      <c r="BQ39" s="3"/>
      <c r="BR39" s="50"/>
      <c r="BS39" s="44"/>
      <c r="BT39" s="2"/>
      <c r="BU39" s="2"/>
      <c r="BV39" s="2"/>
      <c r="BW39" s="3"/>
      <c r="BX39" s="3"/>
      <c r="BY39" s="3"/>
      <c r="BZ39" s="3"/>
      <c r="CA39" s="3"/>
      <c r="CB39" s="3"/>
      <c r="CC39" s="2"/>
      <c r="CD39" s="10"/>
      <c r="CE39" s="3"/>
      <c r="CF39" s="51"/>
      <c r="CG39" s="44"/>
      <c r="CH39" s="2"/>
      <c r="CI39" s="2"/>
      <c r="CJ39" s="3"/>
      <c r="CK39" s="3"/>
      <c r="CL39" s="3"/>
      <c r="CM39" s="3"/>
      <c r="CN39" s="3"/>
      <c r="CO39" s="2"/>
      <c r="CP39" s="10"/>
      <c r="CQ39" s="3"/>
      <c r="CR39" s="51"/>
      <c r="CS39" s="2"/>
      <c r="CT39" s="2"/>
      <c r="CU39" s="3"/>
      <c r="CV39" s="3"/>
      <c r="CW39" s="3"/>
      <c r="CX39" s="3"/>
      <c r="CY39" s="3"/>
      <c r="CZ39" s="2"/>
      <c r="DA39" s="10"/>
      <c r="DB39" s="3"/>
      <c r="DC39" s="51"/>
      <c r="DD39" s="2"/>
      <c r="DE39" s="2"/>
      <c r="DF39" s="3"/>
      <c r="DG39" s="3"/>
      <c r="DH39" s="3"/>
      <c r="DI39" s="3"/>
      <c r="DJ39" s="3"/>
      <c r="DK39" s="2"/>
      <c r="DL39" s="10"/>
      <c r="DM39" s="3"/>
      <c r="DN39" s="51"/>
    </row>
    <row r="40" spans="1:118" x14ac:dyDescent="0.2">
      <c r="A40" s="5">
        <v>27</v>
      </c>
      <c r="C40" s="47" t="s">
        <v>39</v>
      </c>
    </row>
    <row r="42" spans="1:118" x14ac:dyDescent="0.2">
      <c r="A42" s="5" t="s">
        <v>51</v>
      </c>
    </row>
  </sheetData>
  <sortState ref="A7:DN37">
    <sortCondition descending="1" ref="F14:F33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"/>
  <sheetViews>
    <sheetView workbookViewId="0">
      <pane xSplit="3" topLeftCell="D1" activePane="topRight" state="frozen"/>
      <selection pane="topRight" activeCell="A10" sqref="A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44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63</v>
      </c>
      <c r="D8" s="30" t="s">
        <v>62</v>
      </c>
      <c r="E8" s="31" t="s">
        <v>42</v>
      </c>
      <c r="F8" s="45">
        <f xml:space="preserve"> AB8+AQ8+BE8+BS8+CG8</f>
        <v>476.7256155526718</v>
      </c>
      <c r="G8" s="29">
        <f>H8+I8+J8</f>
        <v>350.17</v>
      </c>
      <c r="H8" s="22">
        <f>X8+AM8+BA8+BO8+CC8+CO8+CZ8+DK8</f>
        <v>267.17</v>
      </c>
      <c r="I8" s="7">
        <f>Z8+AO8+BC8+BQ8+CE8+CQ8+DB8+DM8</f>
        <v>0</v>
      </c>
      <c r="J8" s="32">
        <f>R8+AG8+AU8+BI8+BW8+CJ8+CU8+DF8</f>
        <v>83</v>
      </c>
      <c r="K8" s="12">
        <v>39.03</v>
      </c>
      <c r="L8" s="2"/>
      <c r="M8" s="2"/>
      <c r="N8" s="2"/>
      <c r="O8" s="2"/>
      <c r="P8" s="2"/>
      <c r="Q8" s="2"/>
      <c r="R8" s="3">
        <v>20</v>
      </c>
      <c r="S8" s="3"/>
      <c r="T8" s="3"/>
      <c r="U8" s="3"/>
      <c r="V8" s="3"/>
      <c r="W8" s="13"/>
      <c r="X8" s="6">
        <f>K8+L8+M8+N8+O8+P8+Q8</f>
        <v>39.03</v>
      </c>
      <c r="Y8" s="10">
        <f>R8</f>
        <v>20</v>
      </c>
      <c r="Z8" s="3">
        <f>(S8*5)+(T8*10)+(U8*15)+(V8*10)+(W8*20)</f>
        <v>0</v>
      </c>
      <c r="AA8" s="33">
        <f>X8+Y8+Z8</f>
        <v>59.03</v>
      </c>
      <c r="AB8" s="44">
        <f>(MIN(AA$5:AA$10)/AA8)*100</f>
        <v>100</v>
      </c>
      <c r="AC8" s="12">
        <v>60.4</v>
      </c>
      <c r="AD8" s="2"/>
      <c r="AE8" s="2"/>
      <c r="AF8" s="2"/>
      <c r="AG8" s="3">
        <v>40</v>
      </c>
      <c r="AH8" s="3"/>
      <c r="AI8" s="3"/>
      <c r="AJ8" s="3"/>
      <c r="AK8" s="3"/>
      <c r="AL8" s="3"/>
      <c r="AM8" s="6">
        <f>AC8+AD8+AE8+AF8</f>
        <v>60.4</v>
      </c>
      <c r="AN8" s="10">
        <f>AG8</f>
        <v>40</v>
      </c>
      <c r="AO8" s="3">
        <f>(AH8*5)+(AI8*10)+(AJ8*15)+(AK8*10)+(AL8*20)</f>
        <v>0</v>
      </c>
      <c r="AP8" s="11">
        <f>AM8+AN8+AO8</f>
        <v>100.4</v>
      </c>
      <c r="AQ8" s="44">
        <f>(MIN(AP$5:AP$10)/AP8)*100</f>
        <v>85.099601593625493</v>
      </c>
      <c r="AR8" s="12">
        <v>72.900000000000006</v>
      </c>
      <c r="AS8" s="2"/>
      <c r="AT8" s="2"/>
      <c r="AU8" s="3">
        <v>20</v>
      </c>
      <c r="AV8" s="3"/>
      <c r="AW8" s="3"/>
      <c r="AX8" s="3"/>
      <c r="AY8" s="3"/>
      <c r="AZ8" s="3"/>
      <c r="BA8" s="6">
        <f>AR8+AS8+AT8</f>
        <v>72.900000000000006</v>
      </c>
      <c r="BB8" s="10">
        <f>AU8</f>
        <v>20</v>
      </c>
      <c r="BC8" s="3">
        <f>(AV8*5)+(AW8*10)+(AX8*15)+(AY8*10)+(AZ8*20)</f>
        <v>0</v>
      </c>
      <c r="BD8" s="11">
        <f>BA8+BB8+BC8</f>
        <v>92.9</v>
      </c>
      <c r="BE8" s="44">
        <f>(MIN(BD$5:BD$10)/BD8)*100</f>
        <v>95.898815931108714</v>
      </c>
      <c r="BF8" s="12">
        <v>35.51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35.51</v>
      </c>
      <c r="BP8" s="10">
        <f>BI8</f>
        <v>1</v>
      </c>
      <c r="BQ8" s="3">
        <f>(BJ8*5)+(BK8*10)+(BL8*15)+(BM8*10)+(BN8*20)</f>
        <v>0</v>
      </c>
      <c r="BR8" s="33">
        <f>BO8+BP8+BQ8</f>
        <v>36.51</v>
      </c>
      <c r="BS8" s="44">
        <f>(MIN(BR$5:BR$10)/BR8)*100</f>
        <v>95.727198027937561</v>
      </c>
      <c r="BT8" s="12">
        <v>59.33</v>
      </c>
      <c r="BU8" s="2"/>
      <c r="BV8" s="2"/>
      <c r="BW8" s="3">
        <v>2</v>
      </c>
      <c r="BX8" s="3"/>
      <c r="BY8" s="3"/>
      <c r="BZ8" s="3"/>
      <c r="CA8" s="3"/>
      <c r="CB8" s="3"/>
      <c r="CC8" s="6">
        <f>BT8+BU8+BV8</f>
        <v>59.33</v>
      </c>
      <c r="CD8" s="10">
        <f>BW8</f>
        <v>2</v>
      </c>
      <c r="CE8" s="3">
        <f>(BX8*5)+(BY8*10)+(BZ8*15)+(CA8*10)+(CB8*20)</f>
        <v>0</v>
      </c>
      <c r="CF8" s="11">
        <f>CC8+CD8+CE8</f>
        <v>61.33</v>
      </c>
      <c r="CG8" s="44">
        <f>(MIN(CF$5:CF$10)/CF8)*100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2</v>
      </c>
      <c r="B9" s="14">
        <v>2</v>
      </c>
      <c r="C9" s="8" t="s">
        <v>53</v>
      </c>
      <c r="D9" s="30" t="s">
        <v>60</v>
      </c>
      <c r="E9" s="31" t="s">
        <v>59</v>
      </c>
      <c r="F9" s="45">
        <f xml:space="preserve"> AB9+AQ9+BE9+BS9+CG9</f>
        <v>470.04057451453741</v>
      </c>
      <c r="G9" s="29">
        <f>H9+I9+J9</f>
        <v>351.25</v>
      </c>
      <c r="H9" s="22">
        <f>X9+AM9+BA9+BO9+CC9+CO9+CZ9+DK9</f>
        <v>259.25</v>
      </c>
      <c r="I9" s="7">
        <f>Z9+AO9+BC9+BQ9+CE9+CQ9+DB9+DM9</f>
        <v>0</v>
      </c>
      <c r="J9" s="32">
        <f>R9+AG9+AU9+BI9+BW9+CJ9+CU9+DF9</f>
        <v>92</v>
      </c>
      <c r="K9" s="12">
        <v>32.979999999999997</v>
      </c>
      <c r="L9" s="2"/>
      <c r="M9" s="2"/>
      <c r="N9" s="2"/>
      <c r="O9" s="2"/>
      <c r="P9" s="2"/>
      <c r="Q9" s="2"/>
      <c r="R9" s="3">
        <v>40</v>
      </c>
      <c r="S9" s="3"/>
      <c r="T9" s="3"/>
      <c r="U9" s="3"/>
      <c r="V9" s="3"/>
      <c r="W9" s="13"/>
      <c r="X9" s="6">
        <f>K9+L9+M9+N9+O9+P9+Q9</f>
        <v>32.979999999999997</v>
      </c>
      <c r="Y9" s="10">
        <f>R9</f>
        <v>40</v>
      </c>
      <c r="Z9" s="3">
        <f>(S9*5)+(T9*10)+(U9*15)+(V9*10)+(W9*20)</f>
        <v>0</v>
      </c>
      <c r="AA9" s="33">
        <f>X9+Y9+Z9</f>
        <v>72.97999999999999</v>
      </c>
      <c r="AB9" s="44">
        <f>(MIN(AA$5:AA$10)/AA9)*100</f>
        <v>80.885174020279536</v>
      </c>
      <c r="AC9" s="12">
        <v>54.44</v>
      </c>
      <c r="AD9" s="2"/>
      <c r="AE9" s="2"/>
      <c r="AF9" s="2"/>
      <c r="AG9" s="3">
        <v>31</v>
      </c>
      <c r="AH9" s="3"/>
      <c r="AI9" s="3"/>
      <c r="AJ9" s="3"/>
      <c r="AK9" s="3"/>
      <c r="AL9" s="3"/>
      <c r="AM9" s="6">
        <f>AC9+AD9+AE9+AF9</f>
        <v>54.44</v>
      </c>
      <c r="AN9" s="10">
        <f>AG9</f>
        <v>31</v>
      </c>
      <c r="AO9" s="3">
        <f>(AH9*5)+(AI9*10)+(AJ9*15)+(AK9*10)+(AL9*20)</f>
        <v>0</v>
      </c>
      <c r="AP9" s="11">
        <f>AM9+AN9+AO9</f>
        <v>85.44</v>
      </c>
      <c r="AQ9" s="44">
        <f>(MIN(AP$5:AP$10)/AP9)*100</f>
        <v>100</v>
      </c>
      <c r="AR9" s="12">
        <v>73.09</v>
      </c>
      <c r="AS9" s="2"/>
      <c r="AT9" s="2"/>
      <c r="AU9" s="3">
        <v>16</v>
      </c>
      <c r="AV9" s="3"/>
      <c r="AW9" s="3"/>
      <c r="AX9" s="3"/>
      <c r="AY9" s="3"/>
      <c r="AZ9" s="3"/>
      <c r="BA9" s="6">
        <f>AR9+AS9+AT9</f>
        <v>73.09</v>
      </c>
      <c r="BB9" s="10">
        <f>AU9</f>
        <v>16</v>
      </c>
      <c r="BC9" s="3">
        <f>(AV9*5)+(AW9*10)+(AX9*15)+(AY9*10)+(AZ9*20)</f>
        <v>0</v>
      </c>
      <c r="BD9" s="11">
        <f>BA9+BB9+BC9</f>
        <v>89.09</v>
      </c>
      <c r="BE9" s="44">
        <f>(MIN(BD$5:BD$10)/BD9)*100</f>
        <v>100</v>
      </c>
      <c r="BF9" s="12">
        <v>31.95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31.95</v>
      </c>
      <c r="BP9" s="10">
        <f>BI9</f>
        <v>3</v>
      </c>
      <c r="BQ9" s="3">
        <f>(BJ9*5)+(BK9*10)+(BL9*15)+(BM9*10)+(BN9*20)</f>
        <v>0</v>
      </c>
      <c r="BR9" s="33">
        <f>BO9+BP9+BQ9</f>
        <v>34.950000000000003</v>
      </c>
      <c r="BS9" s="44">
        <f>(MIN(BR$5:BR$10)/BR9)*100</f>
        <v>100</v>
      </c>
      <c r="BT9" s="12">
        <v>66.790000000000006</v>
      </c>
      <c r="BU9" s="2"/>
      <c r="BV9" s="2"/>
      <c r="BW9" s="3">
        <v>2</v>
      </c>
      <c r="BX9" s="3"/>
      <c r="BY9" s="3"/>
      <c r="BZ9" s="3"/>
      <c r="CA9" s="3"/>
      <c r="CB9" s="3"/>
      <c r="CC9" s="6">
        <f>BT9+BU9+BV9</f>
        <v>66.790000000000006</v>
      </c>
      <c r="CD9" s="10">
        <f>BW9</f>
        <v>2</v>
      </c>
      <c r="CE9" s="3">
        <f>(BX9*5)+(BY9*10)+(BZ9*15)+(CA9*10)+(CB9*20)</f>
        <v>0</v>
      </c>
      <c r="CF9" s="11">
        <f>CC9+CD9+CE9</f>
        <v>68.790000000000006</v>
      </c>
      <c r="CG9" s="44">
        <f>(MIN(CF$5:CF$10)/CF9)*100</f>
        <v>89.155400494257876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3</v>
      </c>
      <c r="B10" s="14">
        <v>3</v>
      </c>
      <c r="C10" s="8" t="s">
        <v>61</v>
      </c>
      <c r="D10" s="30" t="s">
        <v>62</v>
      </c>
      <c r="E10" s="31" t="s">
        <v>42</v>
      </c>
      <c r="F10" s="45">
        <f xml:space="preserve"> AB10+AQ10+BE10+BS10+CG10</f>
        <v>337.35898474480672</v>
      </c>
      <c r="G10" s="29">
        <f>H10+I10+J10</f>
        <v>523.43000000000006</v>
      </c>
      <c r="H10" s="22">
        <f>X10+AM10+BA10+BO10+CC10+CO10+CZ10+DK10</f>
        <v>379.43</v>
      </c>
      <c r="I10" s="7">
        <f>Z10+AO10+BC10+BQ10+CE10+CQ10+DB10+DM10</f>
        <v>20</v>
      </c>
      <c r="J10" s="32">
        <f>R10+AG10+AU10+BI10+BW10+CJ10+CU10+DF10</f>
        <v>124</v>
      </c>
      <c r="K10" s="12">
        <v>39.76</v>
      </c>
      <c r="L10" s="2"/>
      <c r="M10" s="2"/>
      <c r="N10" s="2"/>
      <c r="O10" s="2"/>
      <c r="P10" s="2"/>
      <c r="Q10" s="2"/>
      <c r="R10" s="3">
        <v>20</v>
      </c>
      <c r="S10" s="3"/>
      <c r="T10" s="3"/>
      <c r="U10" s="3"/>
      <c r="V10" s="3"/>
      <c r="W10" s="13"/>
      <c r="X10" s="6">
        <f>K10+L10+M10+N10+O10+P10+Q10</f>
        <v>39.76</v>
      </c>
      <c r="Y10" s="10">
        <f>R10</f>
        <v>20</v>
      </c>
      <c r="Z10" s="3">
        <f>(S10*5)+(T10*10)+(U10*15)+(V10*10)+(W10*20)</f>
        <v>0</v>
      </c>
      <c r="AA10" s="33">
        <f>X10+Y10+Z10</f>
        <v>59.76</v>
      </c>
      <c r="AB10" s="44">
        <f>(MIN(AA$5:AA$10)/AA10)*100</f>
        <v>98.778447121820619</v>
      </c>
      <c r="AC10" s="12">
        <v>62.32</v>
      </c>
      <c r="AD10" s="2"/>
      <c r="AE10" s="2"/>
      <c r="AF10" s="2"/>
      <c r="AG10" s="3">
        <v>35</v>
      </c>
      <c r="AH10" s="3"/>
      <c r="AI10" s="3"/>
      <c r="AJ10" s="3"/>
      <c r="AK10" s="3"/>
      <c r="AL10" s="3"/>
      <c r="AM10" s="6">
        <f>AC10+AD10+AE10+AF10</f>
        <v>62.32</v>
      </c>
      <c r="AN10" s="10">
        <f>AG10</f>
        <v>35</v>
      </c>
      <c r="AO10" s="3">
        <f>(AH10*5)+(AI10*10)+(AJ10*15)+(AK10*10)+(AL10*20)</f>
        <v>0</v>
      </c>
      <c r="AP10" s="11">
        <f>AM10+AN10+AO10</f>
        <v>97.32</v>
      </c>
      <c r="AQ10" s="44">
        <f>(MIN(AP$5:AP$10)/AP10)*100</f>
        <v>87.792848335388413</v>
      </c>
      <c r="AR10" s="12">
        <v>87.34</v>
      </c>
      <c r="AS10" s="2"/>
      <c r="AT10" s="2"/>
      <c r="AU10" s="3">
        <v>41</v>
      </c>
      <c r="AV10" s="3"/>
      <c r="AW10" s="3"/>
      <c r="AX10" s="3"/>
      <c r="AY10" s="3"/>
      <c r="AZ10" s="3"/>
      <c r="BA10" s="6">
        <f>AR10+AS10+AT10</f>
        <v>87.34</v>
      </c>
      <c r="BB10" s="10">
        <f>AU10</f>
        <v>41</v>
      </c>
      <c r="BC10" s="3">
        <f>(AV10*5)+(AW10*10)+(AX10*15)+(AY10*10)+(AZ10*20)</f>
        <v>0</v>
      </c>
      <c r="BD10" s="11">
        <f>BA10+BB10+BC10</f>
        <v>128.34</v>
      </c>
      <c r="BE10" s="44">
        <f>(MIN(BD$5:BD$10)/BD10)*100</f>
        <v>69.417173133863173</v>
      </c>
      <c r="BF10" s="12">
        <v>40.25</v>
      </c>
      <c r="BG10" s="2"/>
      <c r="BH10" s="2"/>
      <c r="BI10" s="3">
        <v>24</v>
      </c>
      <c r="BJ10" s="3"/>
      <c r="BK10" s="3">
        <v>2</v>
      </c>
      <c r="BL10" s="3"/>
      <c r="BM10" s="3"/>
      <c r="BN10" s="3"/>
      <c r="BO10" s="6">
        <f>BF10+BG10+BH10</f>
        <v>40.25</v>
      </c>
      <c r="BP10" s="10">
        <f>BI10</f>
        <v>24</v>
      </c>
      <c r="BQ10" s="3">
        <f>(BJ10*5)+(BK10*10)+(BL10*15)+(BM10*10)+(BN10*20)</f>
        <v>20</v>
      </c>
      <c r="BR10" s="33">
        <f>BO10+BP10+BQ10</f>
        <v>84.25</v>
      </c>
      <c r="BS10" s="44">
        <f>(MIN(BR$5:BR$10)/BR10)*100</f>
        <v>41.483679525222556</v>
      </c>
      <c r="BT10" s="12">
        <v>149.76</v>
      </c>
      <c r="BU10" s="2"/>
      <c r="BV10" s="2"/>
      <c r="BW10" s="3">
        <v>4</v>
      </c>
      <c r="BX10" s="3"/>
      <c r="BY10" s="3"/>
      <c r="BZ10" s="3"/>
      <c r="CA10" s="3"/>
      <c r="CB10" s="3"/>
      <c r="CC10" s="6">
        <f>BT10+BU10+BV10</f>
        <v>149.76</v>
      </c>
      <c r="CD10" s="10">
        <f>BW10</f>
        <v>4</v>
      </c>
      <c r="CE10" s="3">
        <f>(BX10*5)+(BY10*10)+(BZ10*15)+(CA10*10)+(CB10*20)</f>
        <v>0</v>
      </c>
      <c r="CF10" s="11">
        <f>CC10+CD10+CE10</f>
        <v>153.76</v>
      </c>
      <c r="CG10" s="44">
        <f>(MIN(CF$5:CF$10)/CF10)*100</f>
        <v>39.886836628511965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49"/>
      <c r="B11" s="49"/>
      <c r="C11" s="8"/>
      <c r="D11" s="30"/>
      <c r="E11" s="31"/>
      <c r="F11" s="45"/>
      <c r="G11" s="50"/>
      <c r="H11" s="2"/>
      <c r="I11" s="3"/>
      <c r="J11" s="5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2"/>
      <c r="Y11" s="10"/>
      <c r="Z11" s="3"/>
      <c r="AA11" s="50"/>
      <c r="AB11" s="44"/>
      <c r="AC11" s="2"/>
      <c r="AD11" s="2"/>
      <c r="AE11" s="2"/>
      <c r="AF11" s="2"/>
      <c r="AG11" s="3"/>
      <c r="AH11" s="3"/>
      <c r="AI11" s="3"/>
      <c r="AJ11" s="3"/>
      <c r="AK11" s="3"/>
      <c r="AL11" s="3"/>
      <c r="AM11" s="2"/>
      <c r="AN11" s="10"/>
      <c r="AO11" s="3"/>
      <c r="AP11" s="51"/>
      <c r="AQ11" s="44"/>
      <c r="AR11" s="2"/>
      <c r="AS11" s="2"/>
      <c r="AT11" s="2"/>
      <c r="AU11" s="3"/>
      <c r="AV11" s="3"/>
      <c r="AW11" s="3"/>
      <c r="AX11" s="3"/>
      <c r="AY11" s="3"/>
      <c r="AZ11" s="3"/>
      <c r="BA11" s="2"/>
      <c r="BB11" s="10"/>
      <c r="BC11" s="3"/>
      <c r="BD11" s="51"/>
      <c r="BE11" s="44"/>
      <c r="BF11" s="2"/>
      <c r="BG11" s="2"/>
      <c r="BH11" s="2"/>
      <c r="BI11" s="3"/>
      <c r="BJ11" s="3"/>
      <c r="BK11" s="3"/>
      <c r="BL11" s="3"/>
      <c r="BM11" s="3"/>
      <c r="BN11" s="3"/>
      <c r="BO11" s="2"/>
      <c r="BP11" s="10"/>
      <c r="BQ11" s="3"/>
      <c r="BR11" s="50"/>
      <c r="BS11" s="44"/>
      <c r="BT11" s="2"/>
      <c r="BU11" s="2"/>
      <c r="BV11" s="2"/>
      <c r="BW11" s="3"/>
      <c r="BX11" s="3"/>
      <c r="BY11" s="3"/>
      <c r="BZ11" s="3"/>
      <c r="CA11" s="3"/>
      <c r="CB11" s="3"/>
      <c r="CC11" s="2"/>
      <c r="CD11" s="10"/>
      <c r="CE11" s="3"/>
      <c r="CF11" s="51"/>
      <c r="CG11" s="44"/>
      <c r="CH11" s="2"/>
      <c r="CI11" s="2"/>
      <c r="CJ11" s="3"/>
      <c r="CK11" s="3"/>
      <c r="CL11" s="3"/>
      <c r="CM11" s="3"/>
      <c r="CN11" s="3"/>
      <c r="CO11" s="2"/>
      <c r="CP11" s="10"/>
      <c r="CQ11" s="3"/>
      <c r="CR11" s="51"/>
      <c r="CS11" s="2"/>
      <c r="CT11" s="2"/>
      <c r="CU11" s="3"/>
      <c r="CV11" s="3"/>
      <c r="CW11" s="3"/>
      <c r="CX11" s="3"/>
      <c r="CY11" s="3"/>
      <c r="CZ11" s="2"/>
      <c r="DA11" s="10"/>
      <c r="DB11" s="3"/>
      <c r="DC11" s="51"/>
      <c r="DD11" s="2"/>
      <c r="DE11" s="2"/>
      <c r="DF11" s="3"/>
      <c r="DG11" s="3"/>
      <c r="DH11" s="3"/>
      <c r="DI11" s="3"/>
      <c r="DJ11" s="3"/>
      <c r="DK11" s="2"/>
      <c r="DL11" s="10"/>
      <c r="DM11" s="3"/>
      <c r="DN11" s="51"/>
    </row>
    <row r="12" spans="1:118" x14ac:dyDescent="0.2">
      <c r="A12" s="5">
        <v>3</v>
      </c>
      <c r="C12" s="47" t="s">
        <v>39</v>
      </c>
    </row>
  </sheetData>
  <sortState ref="A8:DN10">
    <sortCondition descending="1" ref="F8:F10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2014-12-07T01:26:07Z</dcterms:modified>
</cp:coreProperties>
</file>