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3 - Table 1" sheetId="2" r:id="rId2"/>
  </sheets>
  <definedNames/>
  <calcPr fullCalcOnLoad="1"/>
</workbook>
</file>

<file path=xl/sharedStrings.xml><?xml version="1.0" encoding="utf-8"?>
<sst xmlns="http://schemas.openxmlformats.org/spreadsheetml/2006/main" count="142" uniqueCount="52">
  <si>
    <t>Overall</t>
  </si>
  <si>
    <t>Class</t>
  </si>
  <si>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</si>
  <si>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</si>
  <si>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</si>
  <si>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</si>
  <si>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</si>
  <si>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</si>
  <si>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</si>
  <si>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</si>
  <si>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</si>
  <si>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</si>
  <si>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Ranking</t>
  </si>
  <si>
    <t>Name (First, Last Initial)</t>
  </si>
  <si>
    <t>Total Match Score</t>
  </si>
  <si>
    <t>Total Stage Points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</si>
  <si>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</si>
  <si>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</si>
  <si>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</si>
  <si>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</si>
  <si>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</si>
  <si>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</si>
  <si>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</si>
  <si>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</si>
  <si>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</si>
  <si>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Bonus target</t>
  </si>
  <si>
    <t>Pts Dn</t>
  </si>
  <si>
    <t>PE</t>
  </si>
  <si>
    <t>FTN</t>
  </si>
  <si>
    <t>HNS</t>
  </si>
  <si>
    <t>TNE</t>
  </si>
  <si>
    <t>FTDR</t>
  </si>
  <si>
    <t>Stage Raw Time</t>
  </si>
  <si>
    <t>Pen Sec</t>
  </si>
  <si>
    <t>Stage Points</t>
  </si>
  <si>
    <t>Stage Score</t>
  </si>
  <si>
    <t>Total Stage Score</t>
  </si>
  <si>
    <t>Pts Dn/2</t>
  </si>
  <si>
    <t>AUTO&gt;5 RDS</t>
  </si>
  <si>
    <t>Mike P.</t>
  </si>
  <si>
    <t>Jason P.</t>
  </si>
  <si>
    <t>Grady S.</t>
  </si>
  <si>
    <t>Juan M.</t>
  </si>
  <si>
    <t>Carter R.</t>
  </si>
  <si>
    <t>Mark P.</t>
  </si>
  <si>
    <t>Don A.</t>
  </si>
  <si>
    <t>Michael C.</t>
  </si>
  <si>
    <t>OPEN</t>
  </si>
  <si>
    <t>Kirk S.</t>
  </si>
  <si>
    <t>Ken T</t>
  </si>
  <si>
    <t>PUMP &gt;5RDS</t>
  </si>
  <si>
    <t>Brad B.</t>
  </si>
</sst>
</file>

<file path=xl/styles.xml><?xml version="1.0" encoding="utf-8"?>
<styleSheet xmlns="http://schemas.openxmlformats.org/spreadsheetml/2006/main">
  <numFmts count="2">
    <numFmt numFmtId="59" formatCode="0.0"/>
    <numFmt numFmtId="60" formatCode="#,###"/>
  </numFmts>
  <fonts count="6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b/>
      <sz val="11"/>
      <color indexed="12"/>
      <name val="Lucida Grande"/>
      <family val="0"/>
    </font>
    <font>
      <sz val="11"/>
      <color indexed="12"/>
      <name val="Lucida Grande"/>
      <family val="0"/>
    </font>
    <font>
      <sz val="10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9"/>
      </bottom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n">
        <color indexed="11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medium">
        <color indexed="9"/>
      </right>
      <top style="thin">
        <color indexed="9"/>
      </top>
      <bottom style="thick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ck">
        <color indexed="9"/>
      </bottom>
    </border>
    <border>
      <left style="medium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n">
        <color indexed="11"/>
      </right>
      <top style="thick">
        <color indexed="9"/>
      </top>
      <bottom>
        <color indexed="9"/>
      </bottom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medium">
        <color indexed="9"/>
      </right>
      <top style="thick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ck"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ck">
        <color indexed="9"/>
      </top>
      <bottom style="thin">
        <color indexed="11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ck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ck">
        <color indexed="9"/>
      </right>
      <top style="thin">
        <color indexed="11"/>
      </top>
      <bottom>
        <color indexed="9"/>
      </bottom>
    </border>
    <border>
      <left style="thick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>
        <color indexed="9"/>
      </top>
      <bottom>
        <color indexed="9"/>
      </bottom>
    </border>
    <border>
      <left style="thick">
        <color indexed="9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ck">
        <color indexed="9"/>
      </right>
      <top>
        <color indexed="9"/>
      </top>
      <bottom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 style="thick">
        <color indexed="9"/>
      </right>
      <top>
        <color indexed="9"/>
      </top>
      <bottom style="thin">
        <color indexed="11"/>
      </bottom>
    </border>
    <border>
      <left style="thick">
        <color indexed="9"/>
      </left>
      <right style="thin">
        <color indexed="11"/>
      </right>
      <top>
        <color indexed="9"/>
      </top>
      <bottom>
        <color indexed="9"/>
      </bottom>
    </border>
    <border>
      <left style="medium">
        <color indexed="9"/>
      </left>
      <right style="thick">
        <color indexed="9"/>
      </right>
      <top style="thin">
        <color indexed="11"/>
      </top>
      <bottom>
        <color indexed="9"/>
      </bottom>
    </border>
    <border>
      <left style="medium">
        <color indexed="9"/>
      </left>
      <right style="thick">
        <color indexed="9"/>
      </right>
      <top>
        <color indexed="9"/>
      </top>
      <bottom>
        <color indexed="9"/>
      </bottom>
    </border>
    <border>
      <left style="medium">
        <color indexed="9"/>
      </left>
      <right style="thick">
        <color indexed="9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ck">
        <color indexed="9"/>
      </right>
      <top style="thin">
        <color indexed="11"/>
      </top>
      <bottom>
        <color indexed="9"/>
      </bottom>
    </border>
    <border>
      <left style="thin">
        <color indexed="9"/>
      </left>
      <right style="thin">
        <color indexed="11"/>
      </right>
      <top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4" fillId="2" borderId="20" xfId="0" applyNumberFormat="1" applyFont="1" applyFill="1" applyBorder="1" applyAlignment="1">
      <alignment horizontal="center" wrapText="1"/>
    </xf>
    <xf numFmtId="49" fontId="2" fillId="2" borderId="21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49" fontId="2" fillId="2" borderId="26" xfId="0" applyNumberFormat="1" applyFont="1" applyFill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2" borderId="28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wrapText="1"/>
    </xf>
    <xf numFmtId="49" fontId="4" fillId="2" borderId="32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 applyAlignment="1">
      <alignment horizontal="center" wrapText="1"/>
    </xf>
    <xf numFmtId="49" fontId="2" fillId="2" borderId="34" xfId="0" applyNumberFormat="1" applyFont="1" applyFill="1" applyBorder="1" applyAlignment="1">
      <alignment horizontal="center" wrapText="1"/>
    </xf>
    <xf numFmtId="49" fontId="2" fillId="2" borderId="35" xfId="0" applyNumberFormat="1" applyFont="1" applyFill="1" applyBorder="1" applyAlignment="1">
      <alignment horizontal="center" wrapText="1"/>
    </xf>
    <xf numFmtId="49" fontId="2" fillId="2" borderId="36" xfId="0" applyNumberFormat="1" applyFont="1" applyFill="1" applyBorder="1" applyAlignment="1">
      <alignment horizontal="center" wrapText="1"/>
    </xf>
    <xf numFmtId="49" fontId="2" fillId="2" borderId="37" xfId="0" applyNumberFormat="1" applyFont="1" applyFill="1" applyBorder="1" applyAlignment="1">
      <alignment horizontal="center" wrapText="1"/>
    </xf>
    <xf numFmtId="49" fontId="2" fillId="2" borderId="38" xfId="0" applyNumberFormat="1" applyFont="1" applyFill="1" applyBorder="1" applyAlignment="1">
      <alignment horizontal="center" wrapText="1"/>
    </xf>
    <xf numFmtId="49" fontId="2" fillId="2" borderId="39" xfId="0" applyNumberFormat="1" applyFont="1" applyFill="1" applyBorder="1" applyAlignment="1">
      <alignment horizontal="center" wrapText="1"/>
    </xf>
    <xf numFmtId="49" fontId="2" fillId="2" borderId="40" xfId="0" applyNumberFormat="1" applyFont="1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 wrapText="1"/>
    </xf>
    <xf numFmtId="49" fontId="4" fillId="3" borderId="42" xfId="0" applyNumberFormat="1" applyFont="1" applyFill="1" applyBorder="1" applyAlignment="1">
      <alignment horizontal="center" wrapText="1"/>
    </xf>
    <xf numFmtId="0" fontId="1" fillId="2" borderId="30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/>
    </xf>
    <xf numFmtId="2" fontId="4" fillId="3" borderId="44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right" vertical="center"/>
    </xf>
    <xf numFmtId="2" fontId="1" fillId="2" borderId="34" xfId="0" applyNumberFormat="1" applyFont="1" applyFill="1" applyBorder="1" applyAlignment="1">
      <alignment horizontal="right" vertical="center"/>
    </xf>
    <xf numFmtId="1" fontId="1" fillId="2" borderId="35" xfId="0" applyNumberFormat="1" applyFont="1" applyFill="1" applyBorder="1" applyAlignment="1">
      <alignment horizontal="right" vertical="center"/>
    </xf>
    <xf numFmtId="1" fontId="1" fillId="2" borderId="36" xfId="0" applyNumberFormat="1" applyFont="1" applyFill="1" applyBorder="1" applyAlignment="1">
      <alignment horizontal="right" vertical="center"/>
    </xf>
    <xf numFmtId="2" fontId="1" fillId="2" borderId="37" xfId="0" applyNumberFormat="1" applyFont="1" applyFill="1" applyBorder="1" applyAlignment="1">
      <alignment horizontal="right" vertical="center"/>
    </xf>
    <xf numFmtId="2" fontId="1" fillId="2" borderId="38" xfId="0" applyNumberFormat="1" applyFont="1" applyFill="1" applyBorder="1" applyAlignment="1">
      <alignment horizontal="right" vertical="center"/>
    </xf>
    <xf numFmtId="1" fontId="1" fillId="2" borderId="38" xfId="0" applyNumberFormat="1" applyFont="1" applyFill="1" applyBorder="1" applyAlignment="1">
      <alignment horizontal="right" vertical="center"/>
    </xf>
    <xf numFmtId="1" fontId="1" fillId="2" borderId="39" xfId="0" applyNumberFormat="1" applyFont="1" applyFill="1" applyBorder="1" applyAlignment="1">
      <alignment horizontal="right" vertical="center"/>
    </xf>
    <xf numFmtId="2" fontId="1" fillId="2" borderId="40" xfId="0" applyNumberFormat="1" applyFont="1" applyFill="1" applyBorder="1" applyAlignment="1">
      <alignment horizontal="right" vertical="center"/>
    </xf>
    <xf numFmtId="59" fontId="1" fillId="2" borderId="38" xfId="0" applyNumberFormat="1" applyFont="1" applyFill="1" applyBorder="1" applyAlignment="1">
      <alignment horizontal="right" vertical="center"/>
    </xf>
    <xf numFmtId="2" fontId="2" fillId="2" borderId="41" xfId="0" applyNumberFormat="1" applyFont="1" applyFill="1" applyBorder="1" applyAlignment="1">
      <alignment horizontal="right" vertical="center"/>
    </xf>
    <xf numFmtId="2" fontId="4" fillId="3" borderId="42" xfId="0" applyNumberFormat="1" applyFont="1" applyFill="1" applyBorder="1" applyAlignment="1">
      <alignment horizontal="right" vertical="center"/>
    </xf>
    <xf numFmtId="60" fontId="4" fillId="3" borderId="42" xfId="0" applyNumberFormat="1" applyFont="1" applyFill="1" applyBorder="1" applyAlignment="1">
      <alignment horizontal="right" vertical="center"/>
    </xf>
    <xf numFmtId="49" fontId="1" fillId="2" borderId="37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2" fontId="4" fillId="5" borderId="46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left" vertical="center"/>
    </xf>
    <xf numFmtId="2" fontId="4" fillId="3" borderId="4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" vertical="center"/>
    </xf>
    <xf numFmtId="2" fontId="4" fillId="5" borderId="42" xfId="0" applyNumberFormat="1" applyFont="1" applyFill="1" applyBorder="1" applyAlignment="1">
      <alignment horizontal="right" vertical="center"/>
    </xf>
    <xf numFmtId="2" fontId="4" fillId="2" borderId="46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right" vertical="center"/>
    </xf>
    <xf numFmtId="1" fontId="1" fillId="6" borderId="49" xfId="0" applyNumberFormat="1" applyFont="1" applyFill="1" applyBorder="1" applyAlignment="1">
      <alignment horizontal="right" vertical="center"/>
    </xf>
    <xf numFmtId="1" fontId="1" fillId="2" borderId="50" xfId="0" applyNumberFormat="1" applyFont="1" applyFill="1" applyBorder="1" applyAlignment="1">
      <alignment horizontal="right" vertical="center"/>
    </xf>
    <xf numFmtId="2" fontId="1" fillId="2" borderId="51" xfId="0" applyNumberFormat="1" applyFont="1" applyFill="1" applyBorder="1" applyAlignment="1">
      <alignment horizontal="right" vertical="center"/>
    </xf>
    <xf numFmtId="2" fontId="1" fillId="2" borderId="52" xfId="0" applyNumberFormat="1" applyFont="1" applyFill="1" applyBorder="1" applyAlignment="1">
      <alignment horizontal="right" vertical="center"/>
    </xf>
    <xf numFmtId="2" fontId="1" fillId="7" borderId="0" xfId="0" applyNumberFormat="1" applyFont="1" applyFill="1" applyBorder="1" applyAlignment="1">
      <alignment horizontal="right" vertical="center"/>
    </xf>
    <xf numFmtId="2" fontId="1" fillId="2" borderId="53" xfId="0" applyNumberFormat="1" applyFont="1" applyFill="1" applyBorder="1" applyAlignment="1">
      <alignment horizontal="right" vertical="center"/>
    </xf>
    <xf numFmtId="2" fontId="1" fillId="2" borderId="54" xfId="0" applyNumberFormat="1" applyFont="1" applyFill="1" applyBorder="1" applyAlignment="1">
      <alignment horizontal="right" vertical="center"/>
    </xf>
    <xf numFmtId="2" fontId="4" fillId="2" borderId="55" xfId="0" applyNumberFormat="1" applyFont="1" applyFill="1" applyBorder="1" applyAlignment="1">
      <alignment horizontal="center" vertical="center"/>
    </xf>
    <xf numFmtId="0" fontId="1" fillId="2" borderId="38" xfId="0" applyNumberFormat="1" applyFont="1" applyFill="1" applyBorder="1" applyAlignment="1">
      <alignment/>
    </xf>
    <xf numFmtId="0" fontId="1" fillId="2" borderId="38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/>
    </xf>
    <xf numFmtId="0" fontId="1" fillId="2" borderId="39" xfId="0" applyNumberFormat="1" applyFont="1" applyFill="1" applyBorder="1" applyAlignment="1">
      <alignment/>
    </xf>
    <xf numFmtId="0" fontId="1" fillId="2" borderId="56" xfId="0" applyNumberFormat="1" applyFont="1" applyFill="1" applyBorder="1" applyAlignment="1">
      <alignment/>
    </xf>
    <xf numFmtId="0" fontId="1" fillId="2" borderId="40" xfId="0" applyNumberFormat="1" applyFont="1" applyFill="1" applyBorder="1" applyAlignment="1">
      <alignment/>
    </xf>
    <xf numFmtId="0" fontId="5" fillId="2" borderId="38" xfId="0" applyNumberFormat="1" applyFont="1" applyFill="1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6100"/>
      <rgbColor rgb="00C6EFCE"/>
      <rgbColor rgb="00D2DAE4"/>
      <rgbColor rgb="00C6EFCD"/>
      <rgbColor rgb="00FFFEFE"/>
      <rgbColor rgb="00FFFFFF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L37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" width="7.3984375" style="1" customWidth="1"/>
    <col min="3" max="3" width="22" style="1" customWidth="1"/>
    <col min="4" max="4" width="11" style="1" customWidth="1"/>
    <col min="5" max="5" width="7.296875" style="1" customWidth="1"/>
    <col min="6" max="6" width="6.3984375" style="1" customWidth="1"/>
    <col min="7" max="7" width="4.59765625" style="1" customWidth="1"/>
    <col min="8" max="8" width="4.296875" style="1" customWidth="1"/>
    <col min="9" max="9" width="4.8984375" style="1" customWidth="1"/>
    <col min="10" max="14" width="4.69921875" style="1" customWidth="1"/>
    <col min="15" max="15" width="5.796875" style="1" customWidth="1"/>
    <col min="16" max="16" width="3.296875" style="1" customWidth="1"/>
    <col min="17" max="20" width="2" style="1" customWidth="1"/>
    <col min="21" max="21" width="3" style="1" customWidth="1"/>
    <col min="22" max="22" width="5.69921875" style="1" customWidth="1"/>
    <col min="23" max="23" width="3.796875" style="1" customWidth="1"/>
    <col min="24" max="24" width="3.69921875" style="1" customWidth="1"/>
    <col min="25" max="25" width="6" style="1" customWidth="1"/>
    <col min="26" max="26" width="7.59765625" style="1" customWidth="1"/>
    <col min="27" max="27" width="5.59765625" style="1" customWidth="1"/>
    <col min="28" max="30" width="4.69921875" style="1" customWidth="1"/>
    <col min="31" max="31" width="3.296875" style="1" customWidth="1"/>
    <col min="32" max="35" width="2" style="1" customWidth="1"/>
    <col min="36" max="36" width="3" style="1" customWidth="1"/>
    <col min="37" max="37" width="7.296875" style="1" customWidth="1"/>
    <col min="38" max="38" width="3.796875" style="1" customWidth="1"/>
    <col min="39" max="39" width="3.69921875" style="1" customWidth="1"/>
    <col min="40" max="40" width="5.59765625" style="1" customWidth="1"/>
    <col min="41" max="41" width="7.296875" style="1" customWidth="1"/>
    <col min="42" max="44" width="4.69921875" style="1" customWidth="1"/>
    <col min="45" max="45" width="3.296875" style="1" customWidth="1"/>
    <col min="46" max="49" width="2" style="1" customWidth="1"/>
    <col min="50" max="50" width="3" style="1" customWidth="1"/>
    <col min="51" max="51" width="5.59765625" style="1" customWidth="1"/>
    <col min="52" max="52" width="3.796875" style="1" customWidth="1"/>
    <col min="53" max="53" width="3.69921875" style="1" customWidth="1"/>
    <col min="54" max="54" width="5.59765625" style="1" customWidth="1"/>
    <col min="55" max="55" width="7.09765625" style="1" customWidth="1"/>
    <col min="56" max="56" width="5.296875" style="1" customWidth="1"/>
    <col min="57" max="58" width="4.69921875" style="1" customWidth="1"/>
    <col min="59" max="59" width="3.296875" style="1" customWidth="1"/>
    <col min="60" max="63" width="2" style="1" customWidth="1"/>
    <col min="64" max="64" width="3" style="1" customWidth="1"/>
    <col min="65" max="65" width="5.59765625" style="1" customWidth="1"/>
    <col min="66" max="66" width="3.796875" style="1" customWidth="1"/>
    <col min="67" max="67" width="3.69921875" style="1" customWidth="1"/>
    <col min="68" max="68" width="5.59765625" style="1" customWidth="1"/>
    <col min="69" max="69" width="6.796875" style="1" customWidth="1"/>
    <col min="70" max="70" width="6.69921875" style="1" customWidth="1"/>
    <col min="71" max="72" width="4.69921875" style="1" customWidth="1"/>
    <col min="73" max="73" width="3.296875" style="1" customWidth="1"/>
    <col min="74" max="77" width="2" style="1" customWidth="1"/>
    <col min="78" max="78" width="3" style="1" customWidth="1"/>
    <col min="79" max="79" width="5.59765625" style="1" customWidth="1"/>
    <col min="80" max="80" width="3.796875" style="1" customWidth="1"/>
    <col min="81" max="81" width="3.69921875" style="1" customWidth="1"/>
    <col min="82" max="82" width="5.59765625" style="1" customWidth="1"/>
    <col min="83" max="83" width="6.796875" style="1" customWidth="1"/>
    <col min="84" max="85" width="4.69921875" style="1" customWidth="1"/>
    <col min="86" max="86" width="3.296875" style="1" customWidth="1"/>
    <col min="87" max="89" width="2" style="1" customWidth="1"/>
    <col min="90" max="90" width="3" style="1" customWidth="1"/>
    <col min="91" max="91" width="5.59765625" style="1" customWidth="1"/>
    <col min="92" max="92" width="3.796875" style="1" customWidth="1"/>
    <col min="93" max="93" width="3.69921875" style="1" customWidth="1"/>
    <col min="94" max="94" width="5.59765625" style="1" customWidth="1"/>
    <col min="95" max="96" width="4.69921875" style="1" customWidth="1"/>
    <col min="97" max="97" width="3.296875" style="1" customWidth="1"/>
    <col min="98" max="100" width="2" style="1" customWidth="1"/>
    <col min="101" max="101" width="3" style="1" customWidth="1"/>
    <col min="102" max="102" width="5.59765625" style="1" customWidth="1"/>
    <col min="103" max="103" width="3.796875" style="1" customWidth="1"/>
    <col min="104" max="104" width="3.69921875" style="1" customWidth="1"/>
    <col min="105" max="105" width="5.59765625" style="1" customWidth="1"/>
    <col min="106" max="107" width="4.69921875" style="1" customWidth="1"/>
    <col min="108" max="108" width="3.296875" style="1" customWidth="1"/>
    <col min="109" max="111" width="2" style="1" customWidth="1"/>
    <col min="112" max="112" width="3" style="1" customWidth="1"/>
    <col min="113" max="113" width="5.59765625" style="1" customWidth="1"/>
    <col min="114" max="114" width="3.796875" style="1" customWidth="1"/>
    <col min="115" max="115" width="3.69921875" style="1" customWidth="1"/>
    <col min="116" max="116" width="6.796875" style="1" customWidth="1"/>
    <col min="117" max="256" width="10.296875" style="1" customWidth="1"/>
  </cols>
  <sheetData>
    <row r="1" spans="1:116" ht="15.75" customHeight="1">
      <c r="A1" s="2" t="s">
        <v>0</v>
      </c>
      <c r="B1" s="2" t="s">
        <v>1</v>
      </c>
      <c r="C1" s="2" t="s">
        <v>2</v>
      </c>
      <c r="D1" s="3" t="s">
        <v>3</v>
      </c>
      <c r="E1" s="4"/>
      <c r="F1" s="4"/>
      <c r="G1" s="4"/>
      <c r="H1" s="5"/>
      <c r="I1" s="3" t="s">
        <v>4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2"/>
      <c r="AA1" s="3" t="s">
        <v>5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  <c r="AP1" s="3" t="s">
        <v>6</v>
      </c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3" t="s">
        <v>7</v>
      </c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2"/>
      <c r="BR1" s="6" t="s">
        <v>8</v>
      </c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8"/>
      <c r="CF1" s="3" t="s">
        <v>9</v>
      </c>
      <c r="CG1" s="5"/>
      <c r="CH1" s="2"/>
      <c r="CI1" s="2"/>
      <c r="CJ1" s="2"/>
      <c r="CK1" s="2"/>
      <c r="CL1" s="2"/>
      <c r="CM1" s="2"/>
      <c r="CN1" s="2"/>
      <c r="CO1" s="2"/>
      <c r="CP1" s="2"/>
      <c r="CQ1" s="2" t="s">
        <v>10</v>
      </c>
      <c r="CR1" s="2"/>
      <c r="CS1" s="2"/>
      <c r="CT1" s="2"/>
      <c r="CU1" s="2"/>
      <c r="CV1" s="2"/>
      <c r="CW1" s="2"/>
      <c r="CX1" s="2"/>
      <c r="CY1" s="2"/>
      <c r="CZ1" s="2"/>
      <c r="DA1" s="2"/>
      <c r="DB1" s="2" t="s">
        <v>11</v>
      </c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54" customHeight="1">
      <c r="A2" s="9" t="s">
        <v>12</v>
      </c>
      <c r="B2" s="9" t="s">
        <v>12</v>
      </c>
      <c r="C2" s="10" t="s">
        <v>13</v>
      </c>
      <c r="D2" s="11" t="s">
        <v>14</v>
      </c>
      <c r="E2" s="12" t="s">
        <v>15</v>
      </c>
      <c r="F2" s="13" t="s">
        <v>16</v>
      </c>
      <c r="G2" s="14" t="s">
        <v>17</v>
      </c>
      <c r="H2" s="15" t="s">
        <v>18</v>
      </c>
      <c r="I2" s="10" t="s">
        <v>19</v>
      </c>
      <c r="J2" s="16" t="s">
        <v>20</v>
      </c>
      <c r="K2" s="16" t="s">
        <v>21</v>
      </c>
      <c r="L2" s="1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27</v>
      </c>
      <c r="R2" s="16" t="s">
        <v>28</v>
      </c>
      <c r="S2" s="16" t="s">
        <v>29</v>
      </c>
      <c r="T2" s="16" t="s">
        <v>30</v>
      </c>
      <c r="U2" s="17" t="s">
        <v>31</v>
      </c>
      <c r="V2" s="18" t="s">
        <v>32</v>
      </c>
      <c r="W2" s="16" t="s">
        <v>26</v>
      </c>
      <c r="X2" s="16" t="s">
        <v>33</v>
      </c>
      <c r="Y2" s="19" t="s">
        <v>34</v>
      </c>
      <c r="Z2" s="20" t="s">
        <v>35</v>
      </c>
      <c r="AA2" s="10" t="s">
        <v>19</v>
      </c>
      <c r="AB2" s="16" t="s">
        <v>20</v>
      </c>
      <c r="AC2" s="16" t="s">
        <v>21</v>
      </c>
      <c r="AD2" s="16" t="s">
        <v>22</v>
      </c>
      <c r="AE2" s="16" t="s">
        <v>26</v>
      </c>
      <c r="AF2" s="16" t="s">
        <v>27</v>
      </c>
      <c r="AG2" s="16" t="s">
        <v>28</v>
      </c>
      <c r="AH2" s="16" t="s">
        <v>29</v>
      </c>
      <c r="AI2" s="16" t="s">
        <v>30</v>
      </c>
      <c r="AJ2" s="17" t="s">
        <v>31</v>
      </c>
      <c r="AK2" s="18" t="s">
        <v>32</v>
      </c>
      <c r="AL2" s="16" t="s">
        <v>26</v>
      </c>
      <c r="AM2" s="16" t="s">
        <v>33</v>
      </c>
      <c r="AN2" s="19" t="s">
        <v>34</v>
      </c>
      <c r="AO2" s="20" t="s">
        <v>35</v>
      </c>
      <c r="AP2" s="10" t="s">
        <v>19</v>
      </c>
      <c r="AQ2" s="16" t="s">
        <v>20</v>
      </c>
      <c r="AR2" s="16" t="s">
        <v>21</v>
      </c>
      <c r="AS2" s="16" t="s">
        <v>26</v>
      </c>
      <c r="AT2" s="16" t="s">
        <v>27</v>
      </c>
      <c r="AU2" s="16" t="s">
        <v>28</v>
      </c>
      <c r="AV2" s="16" t="s">
        <v>29</v>
      </c>
      <c r="AW2" s="16" t="s">
        <v>30</v>
      </c>
      <c r="AX2" s="17" t="s">
        <v>31</v>
      </c>
      <c r="AY2" s="18" t="s">
        <v>32</v>
      </c>
      <c r="AZ2" s="16" t="s">
        <v>26</v>
      </c>
      <c r="BA2" s="16" t="s">
        <v>33</v>
      </c>
      <c r="BB2" s="19" t="s">
        <v>34</v>
      </c>
      <c r="BC2" s="20" t="s">
        <v>35</v>
      </c>
      <c r="BD2" s="10" t="s">
        <v>19</v>
      </c>
      <c r="BE2" s="16" t="s">
        <v>20</v>
      </c>
      <c r="BF2" s="16" t="s">
        <v>21</v>
      </c>
      <c r="BG2" s="16" t="s">
        <v>26</v>
      </c>
      <c r="BH2" s="16" t="s">
        <v>27</v>
      </c>
      <c r="BI2" s="16" t="s">
        <v>28</v>
      </c>
      <c r="BJ2" s="16" t="s">
        <v>29</v>
      </c>
      <c r="BK2" s="16" t="s">
        <v>30</v>
      </c>
      <c r="BL2" s="17" t="s">
        <v>31</v>
      </c>
      <c r="BM2" s="18" t="s">
        <v>32</v>
      </c>
      <c r="BN2" s="16" t="s">
        <v>26</v>
      </c>
      <c r="BO2" s="16" t="s">
        <v>33</v>
      </c>
      <c r="BP2" s="19" t="s">
        <v>34</v>
      </c>
      <c r="BQ2" s="20" t="s">
        <v>35</v>
      </c>
      <c r="BR2" s="10" t="s">
        <v>19</v>
      </c>
      <c r="BS2" s="16" t="s">
        <v>20</v>
      </c>
      <c r="BT2" s="16" t="s">
        <v>21</v>
      </c>
      <c r="BU2" s="16" t="s">
        <v>26</v>
      </c>
      <c r="BV2" s="16" t="s">
        <v>27</v>
      </c>
      <c r="BW2" s="16" t="s">
        <v>28</v>
      </c>
      <c r="BX2" s="16" t="s">
        <v>29</v>
      </c>
      <c r="BY2" s="16" t="s">
        <v>30</v>
      </c>
      <c r="BZ2" s="17" t="s">
        <v>31</v>
      </c>
      <c r="CA2" s="18" t="s">
        <v>32</v>
      </c>
      <c r="CB2" s="16" t="s">
        <v>26</v>
      </c>
      <c r="CC2" s="16" t="s">
        <v>33</v>
      </c>
      <c r="CD2" s="19" t="s">
        <v>36</v>
      </c>
      <c r="CE2" s="21" t="s">
        <v>34</v>
      </c>
      <c r="CF2" s="10" t="s">
        <v>19</v>
      </c>
      <c r="CG2" s="16" t="s">
        <v>20</v>
      </c>
      <c r="CH2" s="16" t="s">
        <v>26</v>
      </c>
      <c r="CI2" s="16" t="s">
        <v>27</v>
      </c>
      <c r="CJ2" s="16" t="s">
        <v>28</v>
      </c>
      <c r="CK2" s="16" t="s">
        <v>29</v>
      </c>
      <c r="CL2" s="17" t="s">
        <v>31</v>
      </c>
      <c r="CM2" s="18" t="s">
        <v>32</v>
      </c>
      <c r="CN2" s="16" t="s">
        <v>37</v>
      </c>
      <c r="CO2" s="16" t="s">
        <v>33</v>
      </c>
      <c r="CP2" s="19" t="s">
        <v>36</v>
      </c>
      <c r="CQ2" s="10" t="s">
        <v>19</v>
      </c>
      <c r="CR2" s="16" t="s">
        <v>20</v>
      </c>
      <c r="CS2" s="16" t="s">
        <v>26</v>
      </c>
      <c r="CT2" s="16" t="s">
        <v>27</v>
      </c>
      <c r="CU2" s="16" t="s">
        <v>28</v>
      </c>
      <c r="CV2" s="16" t="s">
        <v>29</v>
      </c>
      <c r="CW2" s="17" t="s">
        <v>31</v>
      </c>
      <c r="CX2" s="18" t="s">
        <v>32</v>
      </c>
      <c r="CY2" s="16" t="s">
        <v>37</v>
      </c>
      <c r="CZ2" s="16" t="s">
        <v>33</v>
      </c>
      <c r="DA2" s="19" t="s">
        <v>36</v>
      </c>
      <c r="DB2" s="10" t="s">
        <v>19</v>
      </c>
      <c r="DC2" s="16" t="s">
        <v>20</v>
      </c>
      <c r="DD2" s="16" t="s">
        <v>26</v>
      </c>
      <c r="DE2" s="16" t="s">
        <v>27</v>
      </c>
      <c r="DF2" s="16" t="s">
        <v>28</v>
      </c>
      <c r="DG2" s="16" t="s">
        <v>29</v>
      </c>
      <c r="DH2" s="17" t="s">
        <v>31</v>
      </c>
      <c r="DI2" s="18" t="s">
        <v>32</v>
      </c>
      <c r="DJ2" s="16" t="s">
        <v>37</v>
      </c>
      <c r="DK2" s="16" t="s">
        <v>33</v>
      </c>
      <c r="DL2" s="19" t="s">
        <v>36</v>
      </c>
    </row>
    <row r="3" spans="1:116" ht="15.75" customHeight="1">
      <c r="A3" s="22"/>
      <c r="B3" s="22"/>
      <c r="C3" s="23"/>
      <c r="D3" s="24"/>
      <c r="E3" s="25"/>
      <c r="F3" s="26"/>
      <c r="G3" s="27"/>
      <c r="H3" s="28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2"/>
      <c r="W3" s="30"/>
      <c r="X3" s="30"/>
      <c r="Y3" s="33"/>
      <c r="Z3" s="34"/>
      <c r="AA3" s="29"/>
      <c r="AB3" s="30"/>
      <c r="AC3" s="30"/>
      <c r="AD3" s="30"/>
      <c r="AE3" s="30"/>
      <c r="AF3" s="30"/>
      <c r="AG3" s="30"/>
      <c r="AH3" s="30"/>
      <c r="AI3" s="30"/>
      <c r="AJ3" s="31"/>
      <c r="AK3" s="32"/>
      <c r="AL3" s="30"/>
      <c r="AM3" s="30"/>
      <c r="AN3" s="33"/>
      <c r="AO3" s="34"/>
      <c r="AP3" s="29"/>
      <c r="AQ3" s="30"/>
      <c r="AR3" s="30"/>
      <c r="AS3" s="30"/>
      <c r="AT3" s="30"/>
      <c r="AU3" s="30"/>
      <c r="AV3" s="30"/>
      <c r="AW3" s="30"/>
      <c r="AX3" s="31"/>
      <c r="AY3" s="32"/>
      <c r="AZ3" s="30"/>
      <c r="BA3" s="30"/>
      <c r="BB3" s="33"/>
      <c r="BC3" s="34"/>
      <c r="BD3" s="29"/>
      <c r="BE3" s="30"/>
      <c r="BF3" s="30"/>
      <c r="BG3" s="30"/>
      <c r="BH3" s="30"/>
      <c r="BI3" s="30"/>
      <c r="BJ3" s="30"/>
      <c r="BK3" s="30"/>
      <c r="BL3" s="31"/>
      <c r="BM3" s="32"/>
      <c r="BN3" s="30"/>
      <c r="BO3" s="30"/>
      <c r="BP3" s="33"/>
      <c r="BQ3" s="34"/>
      <c r="BR3" s="29"/>
      <c r="BS3" s="30"/>
      <c r="BT3" s="30"/>
      <c r="BU3" s="30"/>
      <c r="BV3" s="30"/>
      <c r="BW3" s="30"/>
      <c r="BX3" s="30"/>
      <c r="BY3" s="30"/>
      <c r="BZ3" s="31"/>
      <c r="CA3" s="32"/>
      <c r="CB3" s="30"/>
      <c r="CC3" s="30"/>
      <c r="CD3" s="33"/>
      <c r="CE3" s="34"/>
      <c r="CF3" s="29"/>
      <c r="CG3" s="30"/>
      <c r="CH3" s="30"/>
      <c r="CI3" s="30"/>
      <c r="CJ3" s="30"/>
      <c r="CK3" s="30"/>
      <c r="CL3" s="31"/>
      <c r="CM3" s="32"/>
      <c r="CN3" s="30"/>
      <c r="CO3" s="30"/>
      <c r="CP3" s="33"/>
      <c r="CQ3" s="29"/>
      <c r="CR3" s="30"/>
      <c r="CS3" s="30"/>
      <c r="CT3" s="30"/>
      <c r="CU3" s="30"/>
      <c r="CV3" s="30"/>
      <c r="CW3" s="31"/>
      <c r="CX3" s="32"/>
      <c r="CY3" s="30"/>
      <c r="CZ3" s="30"/>
      <c r="DA3" s="33"/>
      <c r="DB3" s="29"/>
      <c r="DC3" s="30"/>
      <c r="DD3" s="30"/>
      <c r="DE3" s="30"/>
      <c r="DF3" s="30"/>
      <c r="DG3" s="30"/>
      <c r="DH3" s="31"/>
      <c r="DI3" s="32"/>
      <c r="DJ3" s="30"/>
      <c r="DK3" s="30"/>
      <c r="DL3" s="33"/>
    </row>
    <row r="4" spans="1:116" ht="15" customHeight="1">
      <c r="A4" s="35"/>
      <c r="B4" s="35"/>
      <c r="C4" s="36" t="s">
        <v>38</v>
      </c>
      <c r="D4" s="37"/>
      <c r="E4" s="38"/>
      <c r="F4" s="39"/>
      <c r="G4" s="40"/>
      <c r="H4" s="41"/>
      <c r="I4" s="4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V4" s="45"/>
      <c r="W4" s="43"/>
      <c r="X4" s="43"/>
      <c r="Y4" s="46"/>
      <c r="Z4" s="47"/>
      <c r="AA4" s="42"/>
      <c r="AB4" s="43"/>
      <c r="AC4" s="43"/>
      <c r="AD4" s="43"/>
      <c r="AE4" s="43"/>
      <c r="AF4" s="43"/>
      <c r="AG4" s="43"/>
      <c r="AH4" s="43"/>
      <c r="AI4" s="43"/>
      <c r="AJ4" s="44"/>
      <c r="AK4" s="45"/>
      <c r="AL4" s="43"/>
      <c r="AM4" s="43"/>
      <c r="AN4" s="46"/>
      <c r="AO4" s="47"/>
      <c r="AP4" s="42"/>
      <c r="AQ4" s="43"/>
      <c r="AR4" s="43"/>
      <c r="AS4" s="43"/>
      <c r="AT4" s="43"/>
      <c r="AU4" s="43"/>
      <c r="AV4" s="43"/>
      <c r="AW4" s="43"/>
      <c r="AX4" s="44"/>
      <c r="AY4" s="45"/>
      <c r="AZ4" s="43"/>
      <c r="BA4" s="43"/>
      <c r="BB4" s="46"/>
      <c r="BC4" s="47"/>
      <c r="BD4" s="42"/>
      <c r="BE4" s="43"/>
      <c r="BF4" s="43"/>
      <c r="BG4" s="43"/>
      <c r="BH4" s="43"/>
      <c r="BI4" s="43"/>
      <c r="BJ4" s="43"/>
      <c r="BK4" s="43"/>
      <c r="BL4" s="44"/>
      <c r="BM4" s="45"/>
      <c r="BN4" s="43"/>
      <c r="BO4" s="43"/>
      <c r="BP4" s="46"/>
      <c r="BQ4" s="47"/>
      <c r="BR4" s="42"/>
      <c r="BS4" s="43"/>
      <c r="BT4" s="43"/>
      <c r="BU4" s="43"/>
      <c r="BV4" s="43"/>
      <c r="BW4" s="43"/>
      <c r="BX4" s="43"/>
      <c r="BY4" s="43"/>
      <c r="BZ4" s="44"/>
      <c r="CA4" s="45"/>
      <c r="CB4" s="43"/>
      <c r="CC4" s="43"/>
      <c r="CD4" s="46"/>
      <c r="CE4" s="47"/>
      <c r="CF4" s="42"/>
      <c r="CG4" s="43"/>
      <c r="CH4" s="43"/>
      <c r="CI4" s="43"/>
      <c r="CJ4" s="43"/>
      <c r="CK4" s="43"/>
      <c r="CL4" s="44"/>
      <c r="CM4" s="45"/>
      <c r="CN4" s="43"/>
      <c r="CO4" s="43"/>
      <c r="CP4" s="46"/>
      <c r="CQ4" s="42"/>
      <c r="CR4" s="43"/>
      <c r="CS4" s="43"/>
      <c r="CT4" s="43"/>
      <c r="CU4" s="43"/>
      <c r="CV4" s="43"/>
      <c r="CW4" s="44"/>
      <c r="CX4" s="45"/>
      <c r="CY4" s="43"/>
      <c r="CZ4" s="43"/>
      <c r="DA4" s="46"/>
      <c r="DB4" s="42"/>
      <c r="DC4" s="43"/>
      <c r="DD4" s="43"/>
      <c r="DE4" s="43"/>
      <c r="DF4" s="43"/>
      <c r="DG4" s="43"/>
      <c r="DH4" s="44"/>
      <c r="DI4" s="45"/>
      <c r="DJ4" s="43"/>
      <c r="DK4" s="43"/>
      <c r="DL4" s="46"/>
    </row>
    <row r="5" spans="1:116" ht="15" customHeight="1">
      <c r="A5" s="48">
        <v>2</v>
      </c>
      <c r="B5" s="48">
        <v>1</v>
      </c>
      <c r="C5" s="49" t="s">
        <v>39</v>
      </c>
      <c r="D5" s="50">
        <f>Z5+AO5+BC5+BQ5</f>
        <v>261.7876459846848</v>
      </c>
      <c r="E5" s="51">
        <f>F5+G5+H5</f>
        <v>95.44</v>
      </c>
      <c r="F5" s="52">
        <f>V5+AK5+AY5+BM5+CA5+CM5+CX5+DI5</f>
        <v>92.44</v>
      </c>
      <c r="G5" s="53">
        <f>X5+AM5+BA5+BO5+CC5+CO5+CZ5+DK5</f>
        <v>0</v>
      </c>
      <c r="H5" s="54">
        <f>P5+AE5+AS5+BG5+BU5+CH5+CS5+DD5</f>
        <v>3</v>
      </c>
      <c r="I5" s="55">
        <v>30.42</v>
      </c>
      <c r="J5" s="56"/>
      <c r="K5" s="56"/>
      <c r="L5" s="56"/>
      <c r="M5" s="56"/>
      <c r="N5" s="56"/>
      <c r="O5" s="56"/>
      <c r="P5" s="57">
        <v>3</v>
      </c>
      <c r="Q5" s="57"/>
      <c r="R5" s="57"/>
      <c r="S5" s="57"/>
      <c r="T5" s="57"/>
      <c r="U5" s="58"/>
      <c r="V5" s="59">
        <f>I5+J5+K5+L5+M5+N5+O5</f>
        <v>30.42</v>
      </c>
      <c r="W5" s="60">
        <f>P5</f>
        <v>3</v>
      </c>
      <c r="X5" s="57">
        <f>(Q5*5)+(R5*10)+(S5*10)+(T5*15)+(U5*20)</f>
        <v>0</v>
      </c>
      <c r="Y5" s="61">
        <f>V5+W5+X5</f>
        <v>33.42</v>
      </c>
      <c r="Z5" s="62">
        <f>(MIN(Y$5:Y$30)/Y5)*100</f>
        <v>-0.3291442250149594</v>
      </c>
      <c r="AA5" s="55">
        <v>12.6</v>
      </c>
      <c r="AB5" s="56"/>
      <c r="AC5" s="56"/>
      <c r="AD5" s="56"/>
      <c r="AE5" s="57"/>
      <c r="AF5" s="57"/>
      <c r="AG5" s="57"/>
      <c r="AH5" s="57"/>
      <c r="AI5" s="57"/>
      <c r="AJ5" s="58"/>
      <c r="AK5" s="59">
        <f>AA5+AB5+AC5+AD5</f>
        <v>12.6</v>
      </c>
      <c r="AL5" s="60">
        <f>AE5</f>
        <v>0</v>
      </c>
      <c r="AM5" s="57">
        <f>(AF5*5)+(AG5*10)+(AH5*10)+(AI5*15)+(AJ5*20)</f>
        <v>0</v>
      </c>
      <c r="AN5" s="61">
        <f>AK5+AL5+AM5</f>
        <v>12.6</v>
      </c>
      <c r="AO5" s="62">
        <f>(MIN(AN$5:AN$30)/AN5)*100</f>
        <v>96.34920634920636</v>
      </c>
      <c r="AP5" s="55">
        <v>20.79</v>
      </c>
      <c r="AQ5" s="56"/>
      <c r="AR5" s="56"/>
      <c r="AS5" s="57"/>
      <c r="AT5" s="57"/>
      <c r="AU5" s="57"/>
      <c r="AV5" s="57"/>
      <c r="AW5" s="57"/>
      <c r="AX5" s="58"/>
      <c r="AY5" s="59">
        <f>AP5+AQ5+AR5</f>
        <v>20.79</v>
      </c>
      <c r="AZ5" s="60">
        <f>AS5</f>
        <v>0</v>
      </c>
      <c r="BA5" s="57">
        <f>(AT5*5)+(AU5*10)+(AV5*10)+(AW5*15)+(AX5*20)</f>
        <v>0</v>
      </c>
      <c r="BB5" s="61">
        <f>AY5+AZ5+BA5</f>
        <v>20.79</v>
      </c>
      <c r="BC5" s="63">
        <f>(MIN(BB$5:BB$30)/BB5)*100</f>
        <v>78.30687830687832</v>
      </c>
      <c r="BD5" s="55">
        <v>28.63</v>
      </c>
      <c r="BE5" s="56"/>
      <c r="BF5" s="56"/>
      <c r="BG5" s="57"/>
      <c r="BH5" s="57"/>
      <c r="BI5" s="57"/>
      <c r="BJ5" s="57"/>
      <c r="BK5" s="57"/>
      <c r="BL5" s="58"/>
      <c r="BM5" s="59">
        <f>BD5+BE5+BF5</f>
        <v>28.63</v>
      </c>
      <c r="BN5" s="60">
        <f>BG5</f>
        <v>0</v>
      </c>
      <c r="BO5" s="57">
        <f>(BH5*5)+(BI5*10)+(BJ5*10)+(BK5*15)+(BL5*20)</f>
        <v>0</v>
      </c>
      <c r="BP5" s="61">
        <f>BM5+BN5+BO5</f>
        <v>28.63</v>
      </c>
      <c r="BQ5" s="62">
        <f>(MIN(BP$5:BP$30)/BP5)*100</f>
        <v>87.4607055536151</v>
      </c>
      <c r="BR5" s="55"/>
      <c r="BS5" s="56"/>
      <c r="BT5" s="56"/>
      <c r="BU5" s="57"/>
      <c r="BV5" s="57"/>
      <c r="BW5" s="57"/>
      <c r="BX5" s="57"/>
      <c r="BY5" s="57"/>
      <c r="BZ5" s="58"/>
      <c r="CA5" s="59">
        <f>BR5+BS5+BT5</f>
        <v>0</v>
      </c>
      <c r="CB5" s="60">
        <f>BU5</f>
        <v>0</v>
      </c>
      <c r="CC5" s="57">
        <f>(BV5*5)+(BW5*10)+(BX5*10)+(BY5*15)+(BZ5*20)</f>
        <v>0</v>
      </c>
      <c r="CD5" s="61">
        <f>CA5+CB5+CC5</f>
        <v>0</v>
      </c>
      <c r="CE5" s="62">
        <f>(MIN(CD$5:CD$30)/CD5)*100</f>
      </c>
      <c r="CF5" s="55"/>
      <c r="CG5" s="56"/>
      <c r="CH5" s="57"/>
      <c r="CI5" s="57"/>
      <c r="CJ5" s="57"/>
      <c r="CK5" s="57"/>
      <c r="CL5" s="58"/>
      <c r="CM5" s="59">
        <f>CF5+CG5</f>
        <v>0</v>
      </c>
      <c r="CN5" s="60">
        <f>CH5/2</f>
        <v>0</v>
      </c>
      <c r="CO5" s="57">
        <f>(CH5*5)+(CI5*10)+(CJ5*10)+(CK5*15)+(CL5*20)</f>
        <v>0</v>
      </c>
      <c r="CP5" s="61">
        <f>CM5+CN5+CO5</f>
        <v>0</v>
      </c>
      <c r="CQ5" s="55"/>
      <c r="CR5" s="56"/>
      <c r="CS5" s="57"/>
      <c r="CT5" s="57"/>
      <c r="CU5" s="57"/>
      <c r="CV5" s="57"/>
      <c r="CW5" s="58"/>
      <c r="CX5" s="59">
        <f>CQ5+CR5</f>
        <v>0</v>
      </c>
      <c r="CY5" s="60">
        <f>CS5/2</f>
        <v>0</v>
      </c>
      <c r="CZ5" s="57">
        <f>(CT5*3)+(CU5*5)+(CV5*5)+(CW5*20)</f>
        <v>0</v>
      </c>
      <c r="DA5" s="61">
        <f>CX5+CY5+CZ5</f>
        <v>0</v>
      </c>
      <c r="DB5" s="55"/>
      <c r="DC5" s="56"/>
      <c r="DD5" s="57"/>
      <c r="DE5" s="57"/>
      <c r="DF5" s="57"/>
      <c r="DG5" s="57"/>
      <c r="DH5" s="58"/>
      <c r="DI5" s="59">
        <f>DB5+DC5</f>
        <v>0</v>
      </c>
      <c r="DJ5" s="60">
        <f>DD5/2</f>
        <v>0</v>
      </c>
      <c r="DK5" s="57">
        <f>(DE5*3)+(DF5*5)+(DG5*5)+(DH5*20)</f>
        <v>0</v>
      </c>
      <c r="DL5" s="61">
        <f>DI5+DJ5+DK5</f>
        <v>0</v>
      </c>
    </row>
    <row r="6" spans="1:116" ht="15" customHeight="1">
      <c r="A6" s="48">
        <v>3</v>
      </c>
      <c r="B6" s="48">
        <v>2</v>
      </c>
      <c r="C6" s="64" t="s">
        <v>40</v>
      </c>
      <c r="D6" s="50">
        <f>Z6+AO6+BC6+BQ6</f>
        <v>255.0948972433332</v>
      </c>
      <c r="E6" s="51">
        <f>F6+G6+H6</f>
        <v>115.77000000000001</v>
      </c>
      <c r="F6" s="52">
        <f>V6+AK6+AY6+BM6+CA6+CM6+CX6+DI6</f>
        <v>85.77000000000001</v>
      </c>
      <c r="G6" s="53">
        <f>X6+AM6+BA6+BO6+CC6+CO6+CZ6+DK6</f>
        <v>0</v>
      </c>
      <c r="H6" s="54">
        <f>P6+AE6+AS6+BG6+BU6+CH6+CS6+DD6</f>
        <v>30</v>
      </c>
      <c r="I6" s="55">
        <v>32.99</v>
      </c>
      <c r="J6" s="56"/>
      <c r="K6" s="56"/>
      <c r="L6" s="56"/>
      <c r="M6" s="56"/>
      <c r="N6" s="56"/>
      <c r="O6" s="56"/>
      <c r="P6" s="57">
        <v>10</v>
      </c>
      <c r="Q6" s="57"/>
      <c r="R6" s="57"/>
      <c r="S6" s="57"/>
      <c r="T6" s="57"/>
      <c r="U6" s="58"/>
      <c r="V6" s="59">
        <f>I6+J6+K6+L6+M6+N6+O6</f>
        <v>32.99</v>
      </c>
      <c r="W6" s="60">
        <f>P6</f>
        <v>10</v>
      </c>
      <c r="X6" s="57">
        <f>(Q6*5)+(R6*10)+(S6*10)+(T6*15)+(U6*20)</f>
        <v>0</v>
      </c>
      <c r="Y6" s="61">
        <f>V6+W6+X6</f>
        <v>42.99</v>
      </c>
      <c r="Z6" s="62">
        <f>(MIN(Y$5:Y$30)/Y6)*100</f>
        <v>-0.2558734589439391</v>
      </c>
      <c r="AA6" s="55">
        <v>12.3</v>
      </c>
      <c r="AB6" s="56"/>
      <c r="AC6" s="56"/>
      <c r="AD6" s="56"/>
      <c r="AE6" s="57"/>
      <c r="AF6" s="57"/>
      <c r="AG6" s="57"/>
      <c r="AH6" s="57"/>
      <c r="AI6" s="57"/>
      <c r="AJ6" s="58"/>
      <c r="AK6" s="59">
        <f>AA6+AB6+AC6+AD6</f>
        <v>12.3</v>
      </c>
      <c r="AL6" s="60">
        <f>AE6</f>
        <v>0</v>
      </c>
      <c r="AM6" s="57">
        <f>(AF6*5)+(AG6*10)+(AH6*10)+(AI6*15)+(AJ6*20)</f>
        <v>0</v>
      </c>
      <c r="AN6" s="61">
        <f>AK6+AL6+AM6</f>
        <v>12.3</v>
      </c>
      <c r="AO6" s="62">
        <f>(MIN(AN$5:AN$30)/AN6)*100</f>
        <v>98.69918699186991</v>
      </c>
      <c r="AP6" s="55">
        <v>16.28</v>
      </c>
      <c r="AQ6" s="56"/>
      <c r="AR6" s="56"/>
      <c r="AS6" s="57"/>
      <c r="AT6" s="57"/>
      <c r="AU6" s="57"/>
      <c r="AV6" s="57"/>
      <c r="AW6" s="57"/>
      <c r="AX6" s="58"/>
      <c r="AY6" s="59">
        <f>AP6+AQ6+AR6</f>
        <v>16.28</v>
      </c>
      <c r="AZ6" s="60">
        <f>AS6</f>
        <v>0</v>
      </c>
      <c r="BA6" s="57">
        <f>(AT6*5)+(AU6*10)+(AV6*10)+(AW6*15)+(AX6*20)</f>
        <v>0</v>
      </c>
      <c r="BB6" s="61">
        <f>AY6+AZ6+BA6</f>
        <v>16.28</v>
      </c>
      <c r="BC6" s="62">
        <f>(MIN(BB$5:BB$30)/BB6)*100</f>
        <v>100</v>
      </c>
      <c r="BD6" s="55">
        <v>24.2</v>
      </c>
      <c r="BE6" s="56"/>
      <c r="BF6" s="56"/>
      <c r="BG6" s="57">
        <v>20</v>
      </c>
      <c r="BH6" s="57"/>
      <c r="BI6" s="57"/>
      <c r="BJ6" s="57"/>
      <c r="BK6" s="57"/>
      <c r="BL6" s="58"/>
      <c r="BM6" s="59">
        <f>BD6+BE6+BF6</f>
        <v>24.2</v>
      </c>
      <c r="BN6" s="60">
        <f>BG6</f>
        <v>20</v>
      </c>
      <c r="BO6" s="57">
        <f>(BH6*5)+(BI6*10)+(BJ6*10)+(BK6*15)+(BL6*20)</f>
        <v>0</v>
      </c>
      <c r="BP6" s="61">
        <f>BM6+BN6+BO6</f>
        <v>44.2</v>
      </c>
      <c r="BQ6" s="62">
        <f>(MIN(BP$5:BP$30)/BP6)*100</f>
        <v>56.65158371040724</v>
      </c>
      <c r="BR6" s="55"/>
      <c r="BS6" s="56"/>
      <c r="BT6" s="56"/>
      <c r="BU6" s="57"/>
      <c r="BV6" s="57"/>
      <c r="BW6" s="57"/>
      <c r="BX6" s="57"/>
      <c r="BY6" s="57"/>
      <c r="BZ6" s="58"/>
      <c r="CA6" s="59">
        <f>BR6+BS6+BT6</f>
        <v>0</v>
      </c>
      <c r="CB6" s="60">
        <f>BU6</f>
        <v>0</v>
      </c>
      <c r="CC6" s="57">
        <f>(BV6*5)+(BW6*10)+(BX6*10)+(BY6*15)+(BZ6*20)</f>
        <v>0</v>
      </c>
      <c r="CD6" s="61">
        <f>CA6+CB6+CC6</f>
        <v>0</v>
      </c>
      <c r="CE6" s="62">
        <f>(MIN(CD$5:CD$30)/CD6)*100</f>
      </c>
      <c r="CF6" s="55"/>
      <c r="CG6" s="56"/>
      <c r="CH6" s="57"/>
      <c r="CI6" s="57"/>
      <c r="CJ6" s="57"/>
      <c r="CK6" s="57"/>
      <c r="CL6" s="58"/>
      <c r="CM6" s="59">
        <f>CF6+CG6</f>
        <v>0</v>
      </c>
      <c r="CN6" s="60">
        <f>CH6/2</f>
        <v>0</v>
      </c>
      <c r="CO6" s="57">
        <f>(CH6*5)+(CI6*10)+(CJ6*10)+(CK6*15)+(CL6*20)</f>
        <v>0</v>
      </c>
      <c r="CP6" s="61">
        <f>CM6+CN6+CO6</f>
        <v>0</v>
      </c>
      <c r="CQ6" s="55"/>
      <c r="CR6" s="56"/>
      <c r="CS6" s="57"/>
      <c r="CT6" s="57"/>
      <c r="CU6" s="57"/>
      <c r="CV6" s="57"/>
      <c r="CW6" s="58"/>
      <c r="CX6" s="59">
        <f>CQ6+CR6</f>
        <v>0</v>
      </c>
      <c r="CY6" s="60">
        <f>CS6/2</f>
        <v>0</v>
      </c>
      <c r="CZ6" s="57">
        <f>(CT6*3)+(CU6*5)+(CV6*5)+(CW6*20)</f>
        <v>0</v>
      </c>
      <c r="DA6" s="61">
        <f>CX6+CY6+CZ6</f>
        <v>0</v>
      </c>
      <c r="DB6" s="55"/>
      <c r="DC6" s="56"/>
      <c r="DD6" s="57"/>
      <c r="DE6" s="57"/>
      <c r="DF6" s="57"/>
      <c r="DG6" s="57"/>
      <c r="DH6" s="58"/>
      <c r="DI6" s="59">
        <f>DB6+DC6</f>
        <v>0</v>
      </c>
      <c r="DJ6" s="60">
        <f>DD6/2</f>
        <v>0</v>
      </c>
      <c r="DK6" s="57">
        <f>(DE6*3)+(DF6*5)+(DG6*5)+(DH6*20)</f>
        <v>0</v>
      </c>
      <c r="DL6" s="61">
        <f>DI6+DJ6+DK6</f>
        <v>0</v>
      </c>
    </row>
    <row r="7" spans="1:116" ht="15" customHeight="1">
      <c r="A7" s="48">
        <v>5</v>
      </c>
      <c r="B7" s="48">
        <v>3</v>
      </c>
      <c r="C7" s="64" t="s">
        <v>41</v>
      </c>
      <c r="D7" s="50">
        <f>Z7+AO7+BC7+BQ7</f>
        <v>226.95058813936126</v>
      </c>
      <c r="E7" s="51">
        <f>F7+G7+H7</f>
        <v>95.08000000000001</v>
      </c>
      <c r="F7" s="52">
        <f>V7+AK7+AY7+BM7+CA7+CM7+CX7+DI7</f>
        <v>79.08000000000001</v>
      </c>
      <c r="G7" s="53">
        <f>X7+AM7+BA7+BO7+CC7+CO7+CZ7+DK7</f>
        <v>0</v>
      </c>
      <c r="H7" s="54">
        <f>P7+AE7+AS7+BG7+BU7+CH7+CS7+DD7</f>
        <v>16</v>
      </c>
      <c r="I7" s="55">
        <v>30.98</v>
      </c>
      <c r="J7" s="56"/>
      <c r="K7" s="56"/>
      <c r="L7" s="56"/>
      <c r="M7" s="56"/>
      <c r="N7" s="56"/>
      <c r="O7" s="56">
        <v>-25</v>
      </c>
      <c r="P7" s="57">
        <v>16</v>
      </c>
      <c r="Q7" s="57"/>
      <c r="R7" s="57"/>
      <c r="S7" s="57"/>
      <c r="T7" s="57"/>
      <c r="U7" s="58"/>
      <c r="V7" s="59">
        <f>I7+J7+K7+L7+M7+N7+O7</f>
        <v>5.98</v>
      </c>
      <c r="W7" s="60">
        <f>P7</f>
        <v>16</v>
      </c>
      <c r="X7" s="57">
        <f>(Q7*5)+(R7*10)+(S7*10)+(T7*15)+(U7*20)</f>
        <v>0</v>
      </c>
      <c r="Y7" s="61">
        <f>V7+W7+X7</f>
        <v>21.98</v>
      </c>
      <c r="Z7" s="62">
        <f>(MIN(Y$5:Y$30)/Y7)*100</f>
        <v>-0.5004549590536825</v>
      </c>
      <c r="AA7" s="55">
        <v>13.64</v>
      </c>
      <c r="AB7" s="56"/>
      <c r="AC7" s="56"/>
      <c r="AD7" s="56"/>
      <c r="AE7" s="57"/>
      <c r="AF7" s="57"/>
      <c r="AG7" s="57"/>
      <c r="AH7" s="57"/>
      <c r="AI7" s="57"/>
      <c r="AJ7" s="58"/>
      <c r="AK7" s="59">
        <f>AA7+AB7+AC7+AD7</f>
        <v>13.64</v>
      </c>
      <c r="AL7" s="60">
        <f>AE7</f>
        <v>0</v>
      </c>
      <c r="AM7" s="57">
        <f>(AF7*5)+(AG7*10)+(AH7*10)+(AI7*15)+(AJ7*20)</f>
        <v>0</v>
      </c>
      <c r="AN7" s="61">
        <f>AK7+AL7+AM7</f>
        <v>13.64</v>
      </c>
      <c r="AO7" s="62">
        <f>(MIN(AN$5:AN$30)/AN7)*100</f>
        <v>89.00293255131965</v>
      </c>
      <c r="AP7" s="55">
        <v>24</v>
      </c>
      <c r="AQ7" s="56"/>
      <c r="AR7" s="56"/>
      <c r="AS7" s="57"/>
      <c r="AT7" s="57"/>
      <c r="AU7" s="57"/>
      <c r="AV7" s="57"/>
      <c r="AW7" s="57"/>
      <c r="AX7" s="58"/>
      <c r="AY7" s="59">
        <f>AP7+AQ7+AR7</f>
        <v>24</v>
      </c>
      <c r="AZ7" s="60">
        <f>AS7</f>
        <v>0</v>
      </c>
      <c r="BA7" s="57">
        <f>(AT7*5)+(AU7*10)+(AV7*10)+(AW7*15)+(AX7*20)</f>
        <v>0</v>
      </c>
      <c r="BB7" s="61">
        <f>AY7+AZ7+BA7</f>
        <v>24</v>
      </c>
      <c r="BC7" s="62">
        <f>(MIN(BB$5:BB$30)/BB7)*100</f>
        <v>67.83333333333333</v>
      </c>
      <c r="BD7" s="55">
        <v>35.46</v>
      </c>
      <c r="BE7" s="56"/>
      <c r="BF7" s="56"/>
      <c r="BG7" s="57"/>
      <c r="BH7" s="57"/>
      <c r="BI7" s="57"/>
      <c r="BJ7" s="57"/>
      <c r="BK7" s="57"/>
      <c r="BL7" s="58"/>
      <c r="BM7" s="59">
        <f>BD7+BE7+BF7</f>
        <v>35.46</v>
      </c>
      <c r="BN7" s="60">
        <f>BG7</f>
        <v>0</v>
      </c>
      <c r="BO7" s="57">
        <f>(BH7*5)+(BI7*10)+(BJ7*10)+(BK7*15)+(BL7*20)</f>
        <v>0</v>
      </c>
      <c r="BP7" s="61">
        <f>BM7+BN7+BO7</f>
        <v>35.46</v>
      </c>
      <c r="BQ7" s="62">
        <f>(MIN(BP$5:BP$30)/BP7)*100</f>
        <v>70.61477721376198</v>
      </c>
      <c r="BR7" s="55"/>
      <c r="BS7" s="56"/>
      <c r="BT7" s="56"/>
      <c r="BU7" s="57"/>
      <c r="BV7" s="57"/>
      <c r="BW7" s="57"/>
      <c r="BX7" s="57"/>
      <c r="BY7" s="57"/>
      <c r="BZ7" s="58"/>
      <c r="CA7" s="59"/>
      <c r="CB7" s="60"/>
      <c r="CC7" s="57"/>
      <c r="CD7" s="61"/>
      <c r="CE7" s="62"/>
      <c r="CF7" s="55"/>
      <c r="CG7" s="56"/>
      <c r="CH7" s="57"/>
      <c r="CI7" s="57"/>
      <c r="CJ7" s="57"/>
      <c r="CK7" s="57"/>
      <c r="CL7" s="58"/>
      <c r="CM7" s="59"/>
      <c r="CN7" s="60"/>
      <c r="CO7" s="57"/>
      <c r="CP7" s="61"/>
      <c r="CQ7" s="55"/>
      <c r="CR7" s="56"/>
      <c r="CS7" s="57"/>
      <c r="CT7" s="57"/>
      <c r="CU7" s="57"/>
      <c r="CV7" s="57"/>
      <c r="CW7" s="58"/>
      <c r="CX7" s="59"/>
      <c r="CY7" s="60"/>
      <c r="CZ7" s="57"/>
      <c r="DA7" s="61"/>
      <c r="DB7" s="55"/>
      <c r="DC7" s="56"/>
      <c r="DD7" s="57"/>
      <c r="DE7" s="57"/>
      <c r="DF7" s="57"/>
      <c r="DG7" s="57"/>
      <c r="DH7" s="58"/>
      <c r="DI7" s="59"/>
      <c r="DJ7" s="60"/>
      <c r="DK7" s="57"/>
      <c r="DL7" s="61"/>
    </row>
    <row r="8" spans="1:116" ht="15" customHeight="1">
      <c r="A8" s="48">
        <v>6</v>
      </c>
      <c r="B8" s="48">
        <v>4</v>
      </c>
      <c r="C8" s="64" t="s">
        <v>42</v>
      </c>
      <c r="D8" s="50">
        <f>Z8+AO8+BC8+BQ8</f>
        <v>202.88930910132137</v>
      </c>
      <c r="E8" s="51">
        <f>F8+G8+H8</f>
        <v>117.66</v>
      </c>
      <c r="F8" s="52">
        <f>V8+AK8+AY8+BM8+CA8+CM8+CX8+DI8</f>
        <v>107.66</v>
      </c>
      <c r="G8" s="53">
        <f>X8+AM8+BA8+BO8+CC8+CO8+CZ8+DK8</f>
        <v>0</v>
      </c>
      <c r="H8" s="54">
        <f>P8+AE8+AS8+BG8+BU8+CH8+CS8+DD8</f>
        <v>10</v>
      </c>
      <c r="I8" s="55">
        <v>28.34</v>
      </c>
      <c r="J8" s="56"/>
      <c r="K8" s="56"/>
      <c r="L8" s="56"/>
      <c r="M8" s="56"/>
      <c r="N8" s="56"/>
      <c r="O8" s="56"/>
      <c r="P8" s="57">
        <v>10</v>
      </c>
      <c r="Q8" s="57"/>
      <c r="R8" s="57"/>
      <c r="S8" s="57"/>
      <c r="T8" s="57"/>
      <c r="U8" s="58"/>
      <c r="V8" s="59">
        <f>I8+J8+K8+L8+M8+N8+O8</f>
        <v>28.34</v>
      </c>
      <c r="W8" s="60">
        <f>P8</f>
        <v>10</v>
      </c>
      <c r="X8" s="57">
        <f>(Q8*5)+(R8*10)+(S8*10)+(T8*15)+(U8*20)</f>
        <v>0</v>
      </c>
      <c r="Y8" s="61">
        <f>V8+W8+X8</f>
        <v>38.34</v>
      </c>
      <c r="Z8" s="62">
        <f>(MIN(Y$5:Y$30)/Y8)*100</f>
        <v>-0.2869066249347924</v>
      </c>
      <c r="AA8" s="55">
        <v>17.26</v>
      </c>
      <c r="AB8" s="56"/>
      <c r="AC8" s="56"/>
      <c r="AD8" s="56"/>
      <c r="AE8" s="57"/>
      <c r="AF8" s="57"/>
      <c r="AG8" s="57"/>
      <c r="AH8" s="57"/>
      <c r="AI8" s="57"/>
      <c r="AJ8" s="58"/>
      <c r="AK8" s="59">
        <f>AA8+AB8+AC8+AD8</f>
        <v>17.26</v>
      </c>
      <c r="AL8" s="60">
        <f>AE8</f>
        <v>0</v>
      </c>
      <c r="AM8" s="57">
        <f>(AF8*5)+(AG8*10)+(AH8*10)+(AI8*15)+(AJ8*20)</f>
        <v>0</v>
      </c>
      <c r="AN8" s="61">
        <f>AK8+AL8+AM8</f>
        <v>17.26</v>
      </c>
      <c r="AO8" s="62">
        <f>(MIN(AN$5:AN$30)/AN8)*100</f>
        <v>70.33603707995366</v>
      </c>
      <c r="AP8" s="55">
        <v>24.81</v>
      </c>
      <c r="AQ8" s="56"/>
      <c r="AR8" s="56"/>
      <c r="AS8" s="57"/>
      <c r="AT8" s="57"/>
      <c r="AU8" s="57"/>
      <c r="AV8" s="57"/>
      <c r="AW8" s="57"/>
      <c r="AX8" s="58"/>
      <c r="AY8" s="59">
        <f>AP8+AQ8+AR8</f>
        <v>24.81</v>
      </c>
      <c r="AZ8" s="60">
        <f>AS8</f>
        <v>0</v>
      </c>
      <c r="BA8" s="57">
        <f>(AT8*5)+(AU8*10)+(AV8*10)+(AW8*15)+(AX8*20)</f>
        <v>0</v>
      </c>
      <c r="BB8" s="61">
        <f>AY8+AZ8+BA8</f>
        <v>24.81</v>
      </c>
      <c r="BC8" s="62">
        <f>(MIN(BB$5:BB$30)/BB8)*100</f>
        <v>65.6187021362354</v>
      </c>
      <c r="BD8" s="55">
        <v>37.25</v>
      </c>
      <c r="BE8" s="56"/>
      <c r="BF8" s="56"/>
      <c r="BG8" s="57"/>
      <c r="BH8" s="57"/>
      <c r="BI8" s="57"/>
      <c r="BJ8" s="57"/>
      <c r="BK8" s="57"/>
      <c r="BL8" s="58"/>
      <c r="BM8" s="59">
        <f>BD8+BE8+BF8</f>
        <v>37.25</v>
      </c>
      <c r="BN8" s="60">
        <f>BG8</f>
        <v>0</v>
      </c>
      <c r="BO8" s="57">
        <f>(BH8*5)+(BI8*10)+(BJ8*10)+(BK8*15)+(BL8*20)</f>
        <v>0</v>
      </c>
      <c r="BP8" s="61">
        <f>BM8+BN8+BO8</f>
        <v>37.25</v>
      </c>
      <c r="BQ8" s="62">
        <f>(MIN(BP$5:BP$30)/BP8)*100</f>
        <v>67.2214765100671</v>
      </c>
      <c r="BR8" s="55"/>
      <c r="BS8" s="56"/>
      <c r="BT8" s="56"/>
      <c r="BU8" s="57"/>
      <c r="BV8" s="57"/>
      <c r="BW8" s="57"/>
      <c r="BX8" s="57"/>
      <c r="BY8" s="57"/>
      <c r="BZ8" s="58"/>
      <c r="CA8" s="59">
        <f>BR8+BS8+BT8</f>
        <v>0</v>
      </c>
      <c r="CB8" s="60">
        <f>BU8</f>
        <v>0</v>
      </c>
      <c r="CC8" s="57">
        <f>(BV8*5)+(BW8*10)+(BX8*10)+(BY8*15)+(BZ8*20)</f>
        <v>0</v>
      </c>
      <c r="CD8" s="61">
        <f>CA8+CB8+CC8</f>
        <v>0</v>
      </c>
      <c r="CE8" s="62">
        <f>(MIN(CD$5:CD$30)/CD8)*100</f>
      </c>
      <c r="CF8" s="55"/>
      <c r="CG8" s="56"/>
      <c r="CH8" s="57"/>
      <c r="CI8" s="57"/>
      <c r="CJ8" s="57"/>
      <c r="CK8" s="57"/>
      <c r="CL8" s="58"/>
      <c r="CM8" s="59">
        <f>CF8+CG8</f>
        <v>0</v>
      </c>
      <c r="CN8" s="60">
        <f>CH8/2</f>
        <v>0</v>
      </c>
      <c r="CO8" s="57">
        <f>(CH8*5)+(CI8*10)+(CJ8*10)+(CK8*15)+(CL8*20)</f>
        <v>0</v>
      </c>
      <c r="CP8" s="61">
        <f>CM8+CN8+CO8</f>
        <v>0</v>
      </c>
      <c r="CQ8" s="55"/>
      <c r="CR8" s="56"/>
      <c r="CS8" s="57"/>
      <c r="CT8" s="57"/>
      <c r="CU8" s="57"/>
      <c r="CV8" s="57"/>
      <c r="CW8" s="58"/>
      <c r="CX8" s="59">
        <f>CQ8+CR8</f>
        <v>0</v>
      </c>
      <c r="CY8" s="60">
        <f>CS8/2</f>
        <v>0</v>
      </c>
      <c r="CZ8" s="57">
        <f>(CT8*3)+(CU8*5)+(CV8*5)+(CW8*20)</f>
        <v>0</v>
      </c>
      <c r="DA8" s="61">
        <f>CX8+CY8+CZ8</f>
        <v>0</v>
      </c>
      <c r="DB8" s="55"/>
      <c r="DC8" s="56"/>
      <c r="DD8" s="57"/>
      <c r="DE8" s="57"/>
      <c r="DF8" s="57"/>
      <c r="DG8" s="57"/>
      <c r="DH8" s="58"/>
      <c r="DI8" s="59">
        <f>DB8+DC8</f>
        <v>0</v>
      </c>
      <c r="DJ8" s="60">
        <f>DD8/2</f>
        <v>0</v>
      </c>
      <c r="DK8" s="57">
        <f>(DE8*3)+(DF8*5)+(DG8*5)+(DH8*20)</f>
        <v>0</v>
      </c>
      <c r="DL8" s="61">
        <f>DI8+DJ8+DK8</f>
        <v>0</v>
      </c>
    </row>
    <row r="9" spans="1:116" ht="15" customHeight="1">
      <c r="A9" s="48">
        <v>7</v>
      </c>
      <c r="B9" s="48">
        <v>5</v>
      </c>
      <c r="C9" s="65" t="s">
        <v>43</v>
      </c>
      <c r="D9" s="66">
        <f>Z9+AO9+BC9+BQ9</f>
        <v>177.66876751396427</v>
      </c>
      <c r="E9" s="51">
        <f>F9+G9+H9</f>
        <v>105.88999999999999</v>
      </c>
      <c r="F9" s="52">
        <f>V9+AK9+AY9+BM9+CA9+CM9+CX9+DI9</f>
        <v>103.88999999999999</v>
      </c>
      <c r="G9" s="53">
        <f>X9+AM9+BA9+BO9+CC9+CO9+CZ9+DK9</f>
        <v>0</v>
      </c>
      <c r="H9" s="54">
        <f>P9+AE9+AS9+BG9+BU9+CH9+CS9+DD9</f>
        <v>2</v>
      </c>
      <c r="I9" s="55">
        <v>39.8</v>
      </c>
      <c r="J9" s="56"/>
      <c r="K9" s="56"/>
      <c r="L9" s="56"/>
      <c r="M9" s="56"/>
      <c r="N9" s="56"/>
      <c r="O9" s="56">
        <v>-25</v>
      </c>
      <c r="P9" s="57">
        <v>2</v>
      </c>
      <c r="Q9" s="57"/>
      <c r="R9" s="57"/>
      <c r="S9" s="57"/>
      <c r="T9" s="57"/>
      <c r="U9" s="58"/>
      <c r="V9" s="59">
        <f>I9+J9+K9+L9+M9+N9+O9</f>
        <v>14.799999999999997</v>
      </c>
      <c r="W9" s="60">
        <f>P9</f>
        <v>2</v>
      </c>
      <c r="X9" s="57">
        <f>(Q9*5)+(R9*10)+(S9*10)+(T9*15)+(U9*20)</f>
        <v>0</v>
      </c>
      <c r="Y9" s="61">
        <f>V9+W9+X9</f>
        <v>16.799999999999997</v>
      </c>
      <c r="Z9" s="62">
        <f>(MIN(Y$5:Y$30)/Y9)*100</f>
        <v>-0.6547619047619014</v>
      </c>
      <c r="AA9" s="55">
        <v>21.22</v>
      </c>
      <c r="AB9" s="56"/>
      <c r="AC9" s="56"/>
      <c r="AD9" s="56"/>
      <c r="AE9" s="57"/>
      <c r="AF9" s="57"/>
      <c r="AG9" s="57"/>
      <c r="AH9" s="57"/>
      <c r="AI9" s="57"/>
      <c r="AJ9" s="58"/>
      <c r="AK9" s="59">
        <f>AA9+AB9+AC9+AD9</f>
        <v>21.22</v>
      </c>
      <c r="AL9" s="60">
        <f>AE9</f>
        <v>0</v>
      </c>
      <c r="AM9" s="57">
        <f>(AF9*5)+(AG9*10)+(AH9*10)+(AI9*15)+(AJ9*20)</f>
        <v>0</v>
      </c>
      <c r="AN9" s="61">
        <f>AK9+AL9+AM9</f>
        <v>21.22</v>
      </c>
      <c r="AO9" s="62">
        <f>(MIN(AN$5:AN$30)/AN9)*100</f>
        <v>57.21017907634308</v>
      </c>
      <c r="AP9" s="55">
        <v>27.69</v>
      </c>
      <c r="AQ9" s="56"/>
      <c r="AR9" s="56"/>
      <c r="AS9" s="57"/>
      <c r="AT9" s="57"/>
      <c r="AU9" s="57"/>
      <c r="AV9" s="57"/>
      <c r="AW9" s="57"/>
      <c r="AX9" s="58"/>
      <c r="AY9" s="59">
        <f>AP9+AQ9+AR9</f>
        <v>27.69</v>
      </c>
      <c r="AZ9" s="60">
        <f>AS9</f>
        <v>0</v>
      </c>
      <c r="BA9" s="57">
        <f>(AT9*5)+(AU9*10)+(AV9*10)+(AW9*15)+(AX9*20)</f>
        <v>0</v>
      </c>
      <c r="BB9" s="61">
        <f>AY9+AZ9+BA9</f>
        <v>27.69</v>
      </c>
      <c r="BC9" s="62">
        <f>(MIN(BB$5:BB$30)/BB9)*100</f>
        <v>58.793788371253164</v>
      </c>
      <c r="BD9" s="55">
        <v>40.18</v>
      </c>
      <c r="BE9" s="56"/>
      <c r="BF9" s="56"/>
      <c r="BG9" s="57"/>
      <c r="BH9" s="57"/>
      <c r="BI9" s="57"/>
      <c r="BJ9" s="57"/>
      <c r="BK9" s="57"/>
      <c r="BL9" s="58"/>
      <c r="BM9" s="59">
        <f>BD9+BE9+BF9</f>
        <v>40.18</v>
      </c>
      <c r="BN9" s="60">
        <f>BG9</f>
        <v>0</v>
      </c>
      <c r="BO9" s="57">
        <f>(BH9*5)+(BI9*10)+(BJ9*10)+(BK9*15)+(BL9*20)</f>
        <v>0</v>
      </c>
      <c r="BP9" s="61">
        <f>BM9+BN9+BO9</f>
        <v>40.18</v>
      </c>
      <c r="BQ9" s="62">
        <f>(MIN(BP$5:BP$30)/BP9)*100</f>
        <v>62.319561971129914</v>
      </c>
      <c r="BR9" s="55"/>
      <c r="BS9" s="56"/>
      <c r="BT9" s="56"/>
      <c r="BU9" s="57"/>
      <c r="BV9" s="57"/>
      <c r="BW9" s="57"/>
      <c r="BX9" s="57"/>
      <c r="BY9" s="57"/>
      <c r="BZ9" s="58"/>
      <c r="CA9" s="59">
        <f>BR9+BS9+BT9</f>
        <v>0</v>
      </c>
      <c r="CB9" s="60">
        <f>BU9</f>
        <v>0</v>
      </c>
      <c r="CC9" s="57">
        <f>(BV9*5)+(BW9*10)+(BX9*10)+(BY9*15)+(BZ9*20)</f>
        <v>0</v>
      </c>
      <c r="CD9" s="61">
        <f>CA9+CB9+CC9</f>
        <v>0</v>
      </c>
      <c r="CE9" s="62">
        <f>(MIN(CD$5:CD$30)/CD9)*100</f>
      </c>
      <c r="CF9" s="55"/>
      <c r="CG9" s="56"/>
      <c r="CH9" s="57"/>
      <c r="CI9" s="57"/>
      <c r="CJ9" s="57"/>
      <c r="CK9" s="57"/>
      <c r="CL9" s="58"/>
      <c r="CM9" s="59">
        <f>CF9+CG9</f>
        <v>0</v>
      </c>
      <c r="CN9" s="60">
        <f>CH9/2</f>
        <v>0</v>
      </c>
      <c r="CO9" s="57">
        <f>(CH9*5)+(CI9*10)+(CJ9*10)+(CK9*15)+(CL9*20)</f>
        <v>0</v>
      </c>
      <c r="CP9" s="61">
        <f>CM9+CN9+CO9</f>
        <v>0</v>
      </c>
      <c r="CQ9" s="55"/>
      <c r="CR9" s="56"/>
      <c r="CS9" s="57"/>
      <c r="CT9" s="57"/>
      <c r="CU9" s="57"/>
      <c r="CV9" s="57"/>
      <c r="CW9" s="58"/>
      <c r="CX9" s="59">
        <f>CQ9+CR9</f>
        <v>0</v>
      </c>
      <c r="CY9" s="60">
        <f>CS9/2</f>
        <v>0</v>
      </c>
      <c r="CZ9" s="57">
        <f>(CT9*3)+(CU9*5)+(CV9*5)+(CW9*20)</f>
        <v>0</v>
      </c>
      <c r="DA9" s="61">
        <f>CX9+CY9+CZ9</f>
        <v>0</v>
      </c>
      <c r="DB9" s="55"/>
      <c r="DC9" s="56"/>
      <c r="DD9" s="57"/>
      <c r="DE9" s="57"/>
      <c r="DF9" s="57"/>
      <c r="DG9" s="57"/>
      <c r="DH9" s="58"/>
      <c r="DI9" s="59">
        <f>DB9+DC9</f>
        <v>0</v>
      </c>
      <c r="DJ9" s="60">
        <f>DD9/2</f>
        <v>0</v>
      </c>
      <c r="DK9" s="57">
        <f>(DE9*3)+(DF9*5)+(DG9*5)+(DH9*20)</f>
        <v>0</v>
      </c>
      <c r="DL9" s="61">
        <f>DI9+DJ9+DK9</f>
        <v>0</v>
      </c>
    </row>
    <row r="10" spans="1:116" ht="15" customHeight="1">
      <c r="A10" s="48">
        <v>8</v>
      </c>
      <c r="B10" s="48">
        <v>6</v>
      </c>
      <c r="C10" s="67" t="s">
        <v>44</v>
      </c>
      <c r="D10" s="68">
        <f>Z10+AO10+BC10+BQ10</f>
        <v>158.6278671728454</v>
      </c>
      <c r="E10" s="51">
        <f>F10+G10+H10</f>
        <v>178.28</v>
      </c>
      <c r="F10" s="52">
        <f>V10+AK10+AY10+BM10+CA10+CM10+CX10+DI10</f>
        <v>162.28</v>
      </c>
      <c r="G10" s="53">
        <f>X10+AM10+BA10+BO10+CC10+CO10+CZ10+DK10</f>
        <v>0</v>
      </c>
      <c r="H10" s="54">
        <f>P10+AE10+AS10+BG10+BU10+CH10+CS10+DD10</f>
        <v>16</v>
      </c>
      <c r="I10" s="55">
        <v>54.44</v>
      </c>
      <c r="J10" s="56"/>
      <c r="K10" s="56"/>
      <c r="L10" s="56"/>
      <c r="M10" s="56"/>
      <c r="N10" s="56"/>
      <c r="O10" s="56"/>
      <c r="P10" s="57">
        <v>6</v>
      </c>
      <c r="Q10" s="57"/>
      <c r="R10" s="57"/>
      <c r="S10" s="57"/>
      <c r="T10" s="57"/>
      <c r="U10" s="58"/>
      <c r="V10" s="59">
        <f>I10+J10+K10+L10+M10+N10+O10</f>
        <v>54.44</v>
      </c>
      <c r="W10" s="60">
        <f>P10</f>
        <v>6</v>
      </c>
      <c r="X10" s="57">
        <f>(Q10*5)+(R10*10)+(S10*10)+(T10*15)+(U10*20)</f>
        <v>0</v>
      </c>
      <c r="Y10" s="61">
        <f>V10+W10+X10</f>
        <v>60.44</v>
      </c>
      <c r="Z10" s="62">
        <f>(MIN(Y$5:Y$30)/Y10)*100</f>
        <v>-0.1819986763732618</v>
      </c>
      <c r="AA10" s="55">
        <v>17.71</v>
      </c>
      <c r="AB10" s="56"/>
      <c r="AC10" s="56"/>
      <c r="AD10" s="56"/>
      <c r="AE10" s="57"/>
      <c r="AF10" s="57"/>
      <c r="AG10" s="57"/>
      <c r="AH10" s="57"/>
      <c r="AI10" s="57"/>
      <c r="AJ10" s="58"/>
      <c r="AK10" s="59">
        <f>AA10+AB10+AC10+AD10</f>
        <v>17.71</v>
      </c>
      <c r="AL10" s="60">
        <f>AE10</f>
        <v>0</v>
      </c>
      <c r="AM10" s="57">
        <f>(AF10*5)+(AG10*10)+(AH10*10)+(AI10*15)+(AJ10*20)</f>
        <v>0</v>
      </c>
      <c r="AN10" s="61">
        <f>AK10+AL10+AM10</f>
        <v>17.71</v>
      </c>
      <c r="AO10" s="62">
        <f>(MIN(AN$5:AN$30)/AN10)*100</f>
        <v>68.54884246188594</v>
      </c>
      <c r="AP10" s="55">
        <v>29.78</v>
      </c>
      <c r="AQ10" s="56"/>
      <c r="AR10" s="56"/>
      <c r="AS10" s="57"/>
      <c r="AT10" s="57"/>
      <c r="AU10" s="57"/>
      <c r="AV10" s="57"/>
      <c r="AW10" s="57"/>
      <c r="AX10" s="58"/>
      <c r="AY10" s="59">
        <f>AP10+AQ10+AR10</f>
        <v>29.78</v>
      </c>
      <c r="AZ10" s="60">
        <f>AS10</f>
        <v>0</v>
      </c>
      <c r="BA10" s="57">
        <f>(AT10*5)+(AU10*10)+(AV10*10)+(AW10*15)+(AX10*20)</f>
        <v>0</v>
      </c>
      <c r="BB10" s="61">
        <f>AY10+AZ10+BA10</f>
        <v>29.78</v>
      </c>
      <c r="BC10" s="62">
        <f>(MIN(BB$5:BB$30)/BB10)*100</f>
        <v>54.66756212222968</v>
      </c>
      <c r="BD10" s="55">
        <v>60.35</v>
      </c>
      <c r="BE10" s="56"/>
      <c r="BF10" s="56"/>
      <c r="BG10" s="57">
        <v>10</v>
      </c>
      <c r="BH10" s="57"/>
      <c r="BI10" s="57"/>
      <c r="BJ10" s="57"/>
      <c r="BK10" s="57"/>
      <c r="BL10" s="58"/>
      <c r="BM10" s="59">
        <f>BD10+BE10+BF10</f>
        <v>60.35</v>
      </c>
      <c r="BN10" s="60">
        <f>BG10</f>
        <v>10</v>
      </c>
      <c r="BO10" s="57">
        <f>(BH10*5)+(BI10*10)+(BJ10*10)+(BK10*15)+(BL10*20)</f>
        <v>0</v>
      </c>
      <c r="BP10" s="61">
        <f>BM10+BN10+BO10</f>
        <v>70.35</v>
      </c>
      <c r="BQ10" s="62">
        <f>(MIN(BP$5:BP$30)/BP10)*100</f>
        <v>35.59346126510306</v>
      </c>
      <c r="BR10" s="55"/>
      <c r="BS10" s="56"/>
      <c r="BT10" s="56"/>
      <c r="BU10" s="57"/>
      <c r="BV10" s="57"/>
      <c r="BW10" s="57"/>
      <c r="BX10" s="57"/>
      <c r="BY10" s="57"/>
      <c r="BZ10" s="58"/>
      <c r="CA10" s="59"/>
      <c r="CB10" s="60"/>
      <c r="CC10" s="57"/>
      <c r="CD10" s="61"/>
      <c r="CE10" s="62"/>
      <c r="CF10" s="55"/>
      <c r="CG10" s="56"/>
      <c r="CH10" s="57"/>
      <c r="CI10" s="57"/>
      <c r="CJ10" s="57"/>
      <c r="CK10" s="57"/>
      <c r="CL10" s="58"/>
      <c r="CM10" s="59"/>
      <c r="CN10" s="60"/>
      <c r="CO10" s="57"/>
      <c r="CP10" s="61"/>
      <c r="CQ10" s="55"/>
      <c r="CR10" s="56"/>
      <c r="CS10" s="57"/>
      <c r="CT10" s="57"/>
      <c r="CU10" s="57"/>
      <c r="CV10" s="57"/>
      <c r="CW10" s="58"/>
      <c r="CX10" s="59"/>
      <c r="CY10" s="60"/>
      <c r="CZ10" s="57"/>
      <c r="DA10" s="61"/>
      <c r="DB10" s="55"/>
      <c r="DC10" s="56"/>
      <c r="DD10" s="57"/>
      <c r="DE10" s="57"/>
      <c r="DF10" s="57"/>
      <c r="DG10" s="57"/>
      <c r="DH10" s="58"/>
      <c r="DI10" s="59"/>
      <c r="DJ10" s="60"/>
      <c r="DK10" s="57"/>
      <c r="DL10" s="61"/>
    </row>
    <row r="11" spans="1:116" ht="15" customHeight="1">
      <c r="A11" s="48">
        <v>9</v>
      </c>
      <c r="B11" s="48">
        <v>7</v>
      </c>
      <c r="C11" s="67" t="s">
        <v>45</v>
      </c>
      <c r="D11" s="68">
        <f>Z11+AO11+BC11+BQ11</f>
        <v>152.9965261907821</v>
      </c>
      <c r="E11" s="51">
        <f>F11+G11+H11</f>
        <v>158.19</v>
      </c>
      <c r="F11" s="52">
        <f>V11+AK11+AY11+BM11+CA11+CM11+CX11+DI11</f>
        <v>138.19</v>
      </c>
      <c r="G11" s="53">
        <f>X11+AM11+BA11+BO11+CC11+CO11+CZ11+DK11</f>
        <v>0</v>
      </c>
      <c r="H11" s="54">
        <f>P11+AE11+AS11+BG11+BU11+CH11+CS11+DD11</f>
        <v>20</v>
      </c>
      <c r="I11" s="55">
        <v>43.66</v>
      </c>
      <c r="J11" s="56"/>
      <c r="K11" s="56"/>
      <c r="L11" s="56"/>
      <c r="M11" s="56"/>
      <c r="N11" s="56"/>
      <c r="O11" s="56"/>
      <c r="P11" s="57">
        <v>0</v>
      </c>
      <c r="Q11" s="57"/>
      <c r="R11" s="57"/>
      <c r="S11" s="57"/>
      <c r="T11" s="57"/>
      <c r="U11" s="58"/>
      <c r="V11" s="59">
        <f>I11+J11+K11+L11+M11+N11+O11</f>
        <v>43.66</v>
      </c>
      <c r="W11" s="60">
        <f>P11</f>
        <v>0</v>
      </c>
      <c r="X11" s="57">
        <f>(Q11*5)+(R11*10)+(S11*10)+(T11*15)+(U11*20)</f>
        <v>0</v>
      </c>
      <c r="Y11" s="61">
        <f>V11+W11+X11</f>
        <v>43.66</v>
      </c>
      <c r="Z11" s="62">
        <f>(MIN(Y$5:Y$30)/Y11)*100</f>
        <v>-0.25194686211635237</v>
      </c>
      <c r="AA11" s="55">
        <v>18.11</v>
      </c>
      <c r="AB11" s="56"/>
      <c r="AC11" s="56"/>
      <c r="AD11" s="56"/>
      <c r="AE11" s="57"/>
      <c r="AF11" s="57"/>
      <c r="AG11" s="57"/>
      <c r="AH11" s="57"/>
      <c r="AI11" s="57"/>
      <c r="AJ11" s="58"/>
      <c r="AK11" s="59">
        <f>AA11+AB11+AC11+AD11</f>
        <v>18.11</v>
      </c>
      <c r="AL11" s="60">
        <f>AE11</f>
        <v>0</v>
      </c>
      <c r="AM11" s="57">
        <f>(AF11*5)+(AG11*10)+(AH11*10)+(AI11*15)+(AJ11*20)</f>
        <v>0</v>
      </c>
      <c r="AN11" s="61">
        <f>AK11+AL11+AM11</f>
        <v>18.11</v>
      </c>
      <c r="AO11" s="62">
        <f>(MIN(AN$5:AN$30)/AN11)*100</f>
        <v>67.03478741027057</v>
      </c>
      <c r="AP11" s="55">
        <v>36.85</v>
      </c>
      <c r="AQ11" s="56"/>
      <c r="AR11" s="56"/>
      <c r="AS11" s="57"/>
      <c r="AT11" s="57"/>
      <c r="AU11" s="57"/>
      <c r="AV11" s="57"/>
      <c r="AW11" s="57"/>
      <c r="AX11" s="58"/>
      <c r="AY11" s="59">
        <f>AP11+AQ11+AR11</f>
        <v>36.85</v>
      </c>
      <c r="AZ11" s="60">
        <f>AS11</f>
        <v>0</v>
      </c>
      <c r="BA11" s="57">
        <f>(AT11*5)+(AU11*10)+(AV11*10)+(AW11*15)+(AX11*20)</f>
        <v>0</v>
      </c>
      <c r="BB11" s="61">
        <f>AY11+AZ11+BA11</f>
        <v>36.85</v>
      </c>
      <c r="BC11" s="62">
        <f>(MIN(BB$5:BB$30)/BB11)*100</f>
        <v>44.17910447761194</v>
      </c>
      <c r="BD11" s="55">
        <v>39.57</v>
      </c>
      <c r="BE11" s="56"/>
      <c r="BF11" s="56"/>
      <c r="BG11" s="57">
        <v>20</v>
      </c>
      <c r="BH11" s="57"/>
      <c r="BI11" s="57"/>
      <c r="BJ11" s="57"/>
      <c r="BK11" s="57"/>
      <c r="BL11" s="58"/>
      <c r="BM11" s="59">
        <f>BD11+BE11+BF11</f>
        <v>39.57</v>
      </c>
      <c r="BN11" s="60">
        <f>BG11</f>
        <v>20</v>
      </c>
      <c r="BO11" s="57">
        <f>(BH11*5)+(BI11*10)+(BJ11*10)+(BK11*15)+(BL11*20)</f>
        <v>0</v>
      </c>
      <c r="BP11" s="61">
        <f>BM11+BN11+BO11</f>
        <v>59.57</v>
      </c>
      <c r="BQ11" s="62">
        <f>(MIN(BP$5:BP$30)/BP11)*100</f>
        <v>42.03458116501594</v>
      </c>
      <c r="BR11" s="55"/>
      <c r="BS11" s="56"/>
      <c r="BT11" s="56"/>
      <c r="BU11" s="57"/>
      <c r="BV11" s="57"/>
      <c r="BW11" s="57"/>
      <c r="BX11" s="57"/>
      <c r="BY11" s="57"/>
      <c r="BZ11" s="58"/>
      <c r="CA11" s="59"/>
      <c r="CB11" s="60"/>
      <c r="CC11" s="57"/>
      <c r="CD11" s="61"/>
      <c r="CE11" s="62"/>
      <c r="CF11" s="55"/>
      <c r="CG11" s="56"/>
      <c r="CH11" s="57"/>
      <c r="CI11" s="57"/>
      <c r="CJ11" s="57"/>
      <c r="CK11" s="57"/>
      <c r="CL11" s="58"/>
      <c r="CM11" s="59"/>
      <c r="CN11" s="60"/>
      <c r="CO11" s="57"/>
      <c r="CP11" s="61"/>
      <c r="CQ11" s="55"/>
      <c r="CR11" s="56"/>
      <c r="CS11" s="57"/>
      <c r="CT11" s="57"/>
      <c r="CU11" s="57"/>
      <c r="CV11" s="57"/>
      <c r="CW11" s="58"/>
      <c r="CX11" s="59"/>
      <c r="CY11" s="60"/>
      <c r="CZ11" s="57"/>
      <c r="DA11" s="61"/>
      <c r="DB11" s="55"/>
      <c r="DC11" s="56"/>
      <c r="DD11" s="57"/>
      <c r="DE11" s="57"/>
      <c r="DF11" s="57"/>
      <c r="DG11" s="57"/>
      <c r="DH11" s="58"/>
      <c r="DI11" s="59"/>
      <c r="DJ11" s="60"/>
      <c r="DK11" s="57"/>
      <c r="DL11" s="61"/>
    </row>
    <row r="12" spans="1:116" ht="15" customHeight="1">
      <c r="A12" s="48">
        <v>10</v>
      </c>
      <c r="B12" s="48">
        <v>8</v>
      </c>
      <c r="C12" s="67" t="s">
        <v>46</v>
      </c>
      <c r="D12" s="68">
        <f>Z12+AO12+BC12+BQ12</f>
        <v>145.20145124250075</v>
      </c>
      <c r="E12" s="51">
        <f>F12+G12+H12</f>
        <v>167.98</v>
      </c>
      <c r="F12" s="52">
        <f>V12+AK12+AY12+BM12+CA12+CM12+CX12+DI12</f>
        <v>156.98</v>
      </c>
      <c r="G12" s="53">
        <f>X12+AM12+BA12+BO12+CC12+CO12+CZ12+DK12</f>
        <v>0</v>
      </c>
      <c r="H12" s="54">
        <f>P12+AE12+AS12+BG12+BU12+CH12+CS12+DD12</f>
        <v>11</v>
      </c>
      <c r="I12" s="55">
        <v>36.29</v>
      </c>
      <c r="J12" s="56"/>
      <c r="K12" s="56"/>
      <c r="L12" s="56"/>
      <c r="M12" s="56"/>
      <c r="N12" s="56"/>
      <c r="O12" s="56"/>
      <c r="P12" s="57">
        <v>11</v>
      </c>
      <c r="Q12" s="57"/>
      <c r="R12" s="57"/>
      <c r="S12" s="57"/>
      <c r="T12" s="57"/>
      <c r="U12" s="58"/>
      <c r="V12" s="59">
        <f>I12+J12+K12+L12+M12+N12+O12</f>
        <v>36.29</v>
      </c>
      <c r="W12" s="60">
        <f>P12</f>
        <v>11</v>
      </c>
      <c r="X12" s="57">
        <f>(Q12*5)+(R12*10)+(S12*10)+(T12*15)+(U12*20)</f>
        <v>0</v>
      </c>
      <c r="Y12" s="61">
        <f>V12+W12+X12</f>
        <v>47.29</v>
      </c>
      <c r="Z12" s="62">
        <f>(MIN(Y$5:Y$30)/Y12)*100</f>
        <v>-0.23260731655741054</v>
      </c>
      <c r="AA12" s="55">
        <v>18.95</v>
      </c>
      <c r="AB12" s="56"/>
      <c r="AC12" s="56"/>
      <c r="AD12" s="56"/>
      <c r="AE12" s="57"/>
      <c r="AF12" s="57"/>
      <c r="AG12" s="57"/>
      <c r="AH12" s="57"/>
      <c r="AI12" s="57"/>
      <c r="AJ12" s="58"/>
      <c r="AK12" s="59">
        <f>AA12+AB12+AC12+AD12</f>
        <v>18.95</v>
      </c>
      <c r="AL12" s="60">
        <f>AE12</f>
        <v>0</v>
      </c>
      <c r="AM12" s="57">
        <f>(AF12*5)+(AG12*10)+(AH12*10)+(AI12*15)+(AJ12*20)</f>
        <v>0</v>
      </c>
      <c r="AN12" s="61">
        <f>AK12+AL12+AM12</f>
        <v>18.95</v>
      </c>
      <c r="AO12" s="62">
        <f>(MIN(AN$5:AN$30)/AN12)*100</f>
        <v>64.06332453825858</v>
      </c>
      <c r="AP12" s="55">
        <v>51.28</v>
      </c>
      <c r="AQ12" s="56"/>
      <c r="AR12" s="56"/>
      <c r="AS12" s="57"/>
      <c r="AT12" s="57"/>
      <c r="AU12" s="57"/>
      <c r="AV12" s="57"/>
      <c r="AW12" s="57"/>
      <c r="AX12" s="58"/>
      <c r="AY12" s="59">
        <f>AP12+AQ12+AR12</f>
        <v>51.28</v>
      </c>
      <c r="AZ12" s="60">
        <f>AS12</f>
        <v>0</v>
      </c>
      <c r="BA12" s="57">
        <f>(AT12*5)+(AU12*10)+(AV12*10)+(AW12*15)+(AX12*20)</f>
        <v>0</v>
      </c>
      <c r="BB12" s="61">
        <f>AY12+AZ12+BA12</f>
        <v>51.28</v>
      </c>
      <c r="BC12" s="62">
        <f>(MIN(BB$5:BB$30)/BB12)*100</f>
        <v>31.747269890795632</v>
      </c>
      <c r="BD12" s="55">
        <v>50.46</v>
      </c>
      <c r="BE12" s="56"/>
      <c r="BF12" s="56"/>
      <c r="BG12" s="57"/>
      <c r="BH12" s="57"/>
      <c r="BI12" s="57"/>
      <c r="BJ12" s="57"/>
      <c r="BK12" s="57"/>
      <c r="BL12" s="58"/>
      <c r="BM12" s="59">
        <f>BD12+BE12+BF12</f>
        <v>50.46</v>
      </c>
      <c r="BN12" s="60">
        <f>BG12</f>
        <v>0</v>
      </c>
      <c r="BO12" s="57">
        <f>(BH12*5)+(BI12*10)+(BJ12*10)+(BK12*15)+(BL12*20)</f>
        <v>0</v>
      </c>
      <c r="BP12" s="61">
        <f>BM12+BN12+BO12</f>
        <v>50.46</v>
      </c>
      <c r="BQ12" s="62">
        <f>(MIN(BP$5:BP$30)/BP12)*100</f>
        <v>49.62346413000397</v>
      </c>
      <c r="BR12" s="55"/>
      <c r="BS12" s="56"/>
      <c r="BT12" s="56"/>
      <c r="BU12" s="57"/>
      <c r="BV12" s="57"/>
      <c r="BW12" s="57"/>
      <c r="BX12" s="57"/>
      <c r="BY12" s="57"/>
      <c r="BZ12" s="58"/>
      <c r="CA12" s="59"/>
      <c r="CB12" s="60"/>
      <c r="CC12" s="57"/>
      <c r="CD12" s="61"/>
      <c r="CE12" s="62"/>
      <c r="CF12" s="55"/>
      <c r="CG12" s="56"/>
      <c r="CH12" s="57"/>
      <c r="CI12" s="57"/>
      <c r="CJ12" s="57"/>
      <c r="CK12" s="57"/>
      <c r="CL12" s="58"/>
      <c r="CM12" s="59"/>
      <c r="CN12" s="60"/>
      <c r="CO12" s="57"/>
      <c r="CP12" s="61"/>
      <c r="CQ12" s="55"/>
      <c r="CR12" s="56"/>
      <c r="CS12" s="57"/>
      <c r="CT12" s="57"/>
      <c r="CU12" s="57"/>
      <c r="CV12" s="57"/>
      <c r="CW12" s="58"/>
      <c r="CX12" s="59"/>
      <c r="CY12" s="60"/>
      <c r="CZ12" s="57"/>
      <c r="DA12" s="61"/>
      <c r="DB12" s="55"/>
      <c r="DC12" s="56"/>
      <c r="DD12" s="57"/>
      <c r="DE12" s="57"/>
      <c r="DF12" s="57"/>
      <c r="DG12" s="57"/>
      <c r="DH12" s="58"/>
      <c r="DI12" s="59"/>
      <c r="DJ12" s="60"/>
      <c r="DK12" s="57"/>
      <c r="DL12" s="61"/>
    </row>
    <row r="13" spans="1:116" ht="15" customHeight="1">
      <c r="A13" s="48"/>
      <c r="B13" s="48"/>
      <c r="C13" s="36" t="s">
        <v>47</v>
      </c>
      <c r="D13" s="69"/>
      <c r="E13" s="51"/>
      <c r="F13" s="52"/>
      <c r="G13" s="53"/>
      <c r="H13" s="54"/>
      <c r="I13" s="55"/>
      <c r="J13" s="56"/>
      <c r="K13" s="56"/>
      <c r="L13" s="56"/>
      <c r="M13" s="56"/>
      <c r="N13" s="56"/>
      <c r="O13" s="56"/>
      <c r="P13" s="57"/>
      <c r="Q13" s="57"/>
      <c r="R13" s="57"/>
      <c r="S13" s="57"/>
      <c r="T13" s="57"/>
      <c r="U13" s="58"/>
      <c r="V13" s="59"/>
      <c r="W13" s="60"/>
      <c r="X13" s="57"/>
      <c r="Y13" s="61"/>
      <c r="Z13" s="62"/>
      <c r="AA13" s="55"/>
      <c r="AB13" s="56"/>
      <c r="AC13" s="56"/>
      <c r="AD13" s="56"/>
      <c r="AE13" s="57"/>
      <c r="AF13" s="57"/>
      <c r="AG13" s="57"/>
      <c r="AH13" s="57"/>
      <c r="AI13" s="57"/>
      <c r="AJ13" s="58"/>
      <c r="AK13" s="59"/>
      <c r="AL13" s="60"/>
      <c r="AM13" s="57"/>
      <c r="AN13" s="61"/>
      <c r="AO13" s="62"/>
      <c r="AP13" s="55"/>
      <c r="AQ13" s="56"/>
      <c r="AR13" s="56"/>
      <c r="AS13" s="57"/>
      <c r="AT13" s="57"/>
      <c r="AU13" s="57"/>
      <c r="AV13" s="57"/>
      <c r="AW13" s="57"/>
      <c r="AX13" s="58"/>
      <c r="AY13" s="59"/>
      <c r="AZ13" s="60"/>
      <c r="BA13" s="57"/>
      <c r="BB13" s="61"/>
      <c r="BC13" s="62"/>
      <c r="BD13" s="55"/>
      <c r="BE13" s="56"/>
      <c r="BF13" s="56"/>
      <c r="BG13" s="57"/>
      <c r="BH13" s="57"/>
      <c r="BI13" s="57"/>
      <c r="BJ13" s="57"/>
      <c r="BK13" s="57"/>
      <c r="BL13" s="58"/>
      <c r="BM13" s="59"/>
      <c r="BN13" s="60"/>
      <c r="BO13" s="57"/>
      <c r="BP13" s="61"/>
      <c r="BQ13" s="62"/>
      <c r="BR13" s="55"/>
      <c r="BS13" s="56"/>
      <c r="BT13" s="56"/>
      <c r="BU13" s="57"/>
      <c r="BV13" s="57"/>
      <c r="BW13" s="57"/>
      <c r="BX13" s="57"/>
      <c r="BY13" s="57"/>
      <c r="BZ13" s="58"/>
      <c r="CA13" s="59"/>
      <c r="CB13" s="60"/>
      <c r="CC13" s="57"/>
      <c r="CD13" s="61"/>
      <c r="CE13" s="62"/>
      <c r="CF13" s="55"/>
      <c r="CG13" s="56"/>
      <c r="CH13" s="57"/>
      <c r="CI13" s="57"/>
      <c r="CJ13" s="57"/>
      <c r="CK13" s="57"/>
      <c r="CL13" s="58"/>
      <c r="CM13" s="59"/>
      <c r="CN13" s="60"/>
      <c r="CO13" s="57"/>
      <c r="CP13" s="61"/>
      <c r="CQ13" s="55"/>
      <c r="CR13" s="56"/>
      <c r="CS13" s="57"/>
      <c r="CT13" s="57"/>
      <c r="CU13" s="57"/>
      <c r="CV13" s="57"/>
      <c r="CW13" s="58"/>
      <c r="CX13" s="59"/>
      <c r="CY13" s="60"/>
      <c r="CZ13" s="57"/>
      <c r="DA13" s="61"/>
      <c r="DB13" s="55"/>
      <c r="DC13" s="56"/>
      <c r="DD13" s="57"/>
      <c r="DE13" s="57"/>
      <c r="DF13" s="57"/>
      <c r="DG13" s="57"/>
      <c r="DH13" s="58"/>
      <c r="DI13" s="59"/>
      <c r="DJ13" s="60"/>
      <c r="DK13" s="57"/>
      <c r="DL13" s="61"/>
    </row>
    <row r="14" spans="1:116" ht="15" customHeight="1">
      <c r="A14" s="48">
        <v>1</v>
      </c>
      <c r="B14" s="48">
        <v>1</v>
      </c>
      <c r="C14" s="49" t="s">
        <v>48</v>
      </c>
      <c r="D14" s="70">
        <f>Z14+AO14+BC14+BQ14</f>
        <v>340.98792030046013</v>
      </c>
      <c r="E14" s="51">
        <f>F14+G14+H14</f>
        <v>71.53</v>
      </c>
      <c r="F14" s="52">
        <f>V14+AK14+AY14+BM14+CA14+CM14+CX14+DI14</f>
        <v>71.53</v>
      </c>
      <c r="G14" s="53">
        <f>X14+AM14+BA14+BO14+CC14+CO14+CZ14+DK14</f>
        <v>0</v>
      </c>
      <c r="H14" s="54">
        <f>P14+AE14+AS14+BG14+BU14+CH14+CS14+DD14</f>
        <v>0</v>
      </c>
      <c r="I14" s="55">
        <v>24.89</v>
      </c>
      <c r="J14" s="56"/>
      <c r="K14" s="56"/>
      <c r="L14" s="56"/>
      <c r="M14" s="56"/>
      <c r="N14" s="56"/>
      <c r="O14" s="56">
        <v>-25</v>
      </c>
      <c r="P14" s="57"/>
      <c r="Q14" s="57"/>
      <c r="R14" s="57"/>
      <c r="S14" s="57"/>
      <c r="T14" s="57"/>
      <c r="U14" s="58"/>
      <c r="V14" s="59">
        <f>I14+J14+K14+L14+M14+N14+O14</f>
        <v>-0.10999999999999943</v>
      </c>
      <c r="W14" s="60">
        <f>P14</f>
        <v>0</v>
      </c>
      <c r="X14" s="57">
        <f>(Q14*5)+(R14*10)+(S14*10)+(T14*15)+(U14*20)</f>
        <v>0</v>
      </c>
      <c r="Y14" s="61">
        <f>V14+W14+X14</f>
        <v>-0.10999999999999943</v>
      </c>
      <c r="Z14" s="62">
        <f>(MIN(Y$5:Y$30)/Y14)*100</f>
        <v>100</v>
      </c>
      <c r="AA14" s="55">
        <v>12.14</v>
      </c>
      <c r="AB14" s="56"/>
      <c r="AC14" s="56"/>
      <c r="AD14" s="56"/>
      <c r="AE14" s="57"/>
      <c r="AF14" s="57"/>
      <c r="AG14" s="57"/>
      <c r="AH14" s="57"/>
      <c r="AI14" s="57"/>
      <c r="AJ14" s="58"/>
      <c r="AK14" s="59">
        <f>AA14+AB14+AC14+AD14</f>
        <v>12.14</v>
      </c>
      <c r="AL14" s="60">
        <f>AE14</f>
        <v>0</v>
      </c>
      <c r="AM14" s="57">
        <f>(AF14*5)+(AG14*10)+(AH14*10)+(AI14*15)+(AJ14*20)</f>
        <v>0</v>
      </c>
      <c r="AN14" s="61">
        <f>AK14+AL14+AM14</f>
        <v>12.14</v>
      </c>
      <c r="AO14" s="71">
        <f>(MIN(AN$5:AN$30)/AN14)*100</f>
        <v>100</v>
      </c>
      <c r="AP14" s="55">
        <v>31.42</v>
      </c>
      <c r="AQ14" s="56"/>
      <c r="AR14" s="56"/>
      <c r="AS14" s="57">
        <v>0</v>
      </c>
      <c r="AT14" s="57"/>
      <c r="AU14" s="57"/>
      <c r="AV14" s="57"/>
      <c r="AW14" s="57"/>
      <c r="AX14" s="58"/>
      <c r="AY14" s="59">
        <f>AP14+AQ14+AR14</f>
        <v>31.42</v>
      </c>
      <c r="AZ14" s="60">
        <f>AS14</f>
        <v>0</v>
      </c>
      <c r="BA14" s="57">
        <f>(AT14*5)+(AU14*10)+(AV14*10)+(AW14*15)+(AX14*20)</f>
        <v>0</v>
      </c>
      <c r="BB14" s="61">
        <f>AY14+AZ14+BA14</f>
        <v>31.42</v>
      </c>
      <c r="BC14" s="71">
        <f>(MIN(BB$5:BB$30)/BB14)*100</f>
        <v>51.814131126670915</v>
      </c>
      <c r="BD14" s="55">
        <v>28.08</v>
      </c>
      <c r="BE14" s="56"/>
      <c r="BF14" s="56"/>
      <c r="BG14" s="57"/>
      <c r="BH14" s="57"/>
      <c r="BI14" s="57"/>
      <c r="BJ14" s="57"/>
      <c r="BK14" s="57"/>
      <c r="BL14" s="58"/>
      <c r="BM14" s="59">
        <f>BD14+BE14+BF14</f>
        <v>28.08</v>
      </c>
      <c r="BN14" s="60">
        <f>BG14</f>
        <v>0</v>
      </c>
      <c r="BO14" s="57">
        <f>(BH14*5)+(BI14*10)+(BJ14*10)+(BK14*15)+(BL14*20)</f>
        <v>0</v>
      </c>
      <c r="BP14" s="61">
        <f>BM14+BN14+BO14</f>
        <v>28.08</v>
      </c>
      <c r="BQ14" s="71">
        <f>(MIN(BP$5:BP$30)/BP14)*100</f>
        <v>89.17378917378917</v>
      </c>
      <c r="BR14" s="55"/>
      <c r="BS14" s="56"/>
      <c r="BT14" s="56"/>
      <c r="BU14" s="57"/>
      <c r="BV14" s="57"/>
      <c r="BW14" s="57"/>
      <c r="BX14" s="57"/>
      <c r="BY14" s="57"/>
      <c r="BZ14" s="58"/>
      <c r="CA14" s="59">
        <f>BR14+BS14+BT14</f>
        <v>0</v>
      </c>
      <c r="CB14" s="60">
        <f>BU14</f>
        <v>0</v>
      </c>
      <c r="CC14" s="57">
        <f>(BV14*5)+(BW14*10)+(BX14*10)+(BY14*15)+(BZ14*20)</f>
        <v>0</v>
      </c>
      <c r="CD14" s="61">
        <f>CA14+CB14+CC14</f>
        <v>0</v>
      </c>
      <c r="CE14" s="62">
        <f>(MIN(CD$5:CD$30)/CD14)*100</f>
      </c>
      <c r="CF14" s="55"/>
      <c r="CG14" s="56"/>
      <c r="CH14" s="57"/>
      <c r="CI14" s="57"/>
      <c r="CJ14" s="57"/>
      <c r="CK14" s="57"/>
      <c r="CL14" s="58"/>
      <c r="CM14" s="59">
        <f>CF14+CG14</f>
        <v>0</v>
      </c>
      <c r="CN14" s="60">
        <f>CH14/2</f>
        <v>0</v>
      </c>
      <c r="CO14" s="57">
        <f>(CH14*5)+(CI14*10)+(CJ14*10)+(CK14*15)+(CL14*20)</f>
        <v>0</v>
      </c>
      <c r="CP14" s="61">
        <f>CM14+CN14+CO14</f>
        <v>0</v>
      </c>
      <c r="CQ14" s="55"/>
      <c r="CR14" s="56"/>
      <c r="CS14" s="57"/>
      <c r="CT14" s="57"/>
      <c r="CU14" s="57"/>
      <c r="CV14" s="57"/>
      <c r="CW14" s="58"/>
      <c r="CX14" s="59">
        <f>CQ14+CR14</f>
        <v>0</v>
      </c>
      <c r="CY14" s="60">
        <f>CS14/2</f>
        <v>0</v>
      </c>
      <c r="CZ14" s="57">
        <f>(CT14*3)+(CU14*5)+(CV14*5)+(CW14*20)</f>
        <v>0</v>
      </c>
      <c r="DA14" s="61">
        <f>CX14+CY14+CZ14</f>
        <v>0</v>
      </c>
      <c r="DB14" s="55"/>
      <c r="DC14" s="56"/>
      <c r="DD14" s="57"/>
      <c r="DE14" s="57"/>
      <c r="DF14" s="57"/>
      <c r="DG14" s="57"/>
      <c r="DH14" s="58"/>
      <c r="DI14" s="59">
        <f>DB14+DC14</f>
        <v>0</v>
      </c>
      <c r="DJ14" s="60">
        <f>DD14/2</f>
        <v>0</v>
      </c>
      <c r="DK14" s="57">
        <f>(DE14*3)+(DF14*5)+(DG14*5)+(DH14*20)</f>
        <v>0</v>
      </c>
      <c r="DL14" s="61">
        <f>DI14+DJ14+DK14</f>
        <v>0</v>
      </c>
    </row>
    <row r="15" spans="1:116" ht="15" customHeight="1">
      <c r="A15" s="48">
        <v>4</v>
      </c>
      <c r="B15" s="48">
        <v>2</v>
      </c>
      <c r="C15" s="64" t="s">
        <v>49</v>
      </c>
      <c r="D15" s="50">
        <f>Z15+AO15+BC15+BQ15</f>
        <v>244.03092070291854</v>
      </c>
      <c r="E15" s="51">
        <f>F15+G15+H15</f>
        <v>106.94999999999999</v>
      </c>
      <c r="F15" s="52">
        <f>V15+AK15+AY15+BM15+CA15+CM15+CX15+DI15</f>
        <v>105.94999999999999</v>
      </c>
      <c r="G15" s="53">
        <f>X15+AM15+BA15+BO15+CC15+CO15+CZ15+DK15</f>
        <v>0</v>
      </c>
      <c r="H15" s="54">
        <f>P15+AE15+AS15+BG15+BU15+CH15+CS15+DD15</f>
        <v>1</v>
      </c>
      <c r="I15" s="55">
        <v>41.41</v>
      </c>
      <c r="J15" s="56"/>
      <c r="K15" s="56"/>
      <c r="L15" s="56"/>
      <c r="M15" s="56"/>
      <c r="N15" s="56"/>
      <c r="O15" s="56"/>
      <c r="P15" s="57">
        <v>1</v>
      </c>
      <c r="Q15" s="57"/>
      <c r="R15" s="57"/>
      <c r="S15" s="57"/>
      <c r="T15" s="57"/>
      <c r="U15" s="58"/>
      <c r="V15" s="59">
        <f>I15+J15+K15+L15+M15+N15+O15</f>
        <v>41.41</v>
      </c>
      <c r="W15" s="60">
        <f>P15</f>
        <v>1</v>
      </c>
      <c r="X15" s="57">
        <f>(Q15*5)+(R15*10)+(S15*10)+(T15*15)+(U15*20)</f>
        <v>0</v>
      </c>
      <c r="Y15" s="61">
        <f>V15+W15+X15</f>
        <v>42.41</v>
      </c>
      <c r="Z15" s="62">
        <f>(MIN(Y$5:Y$30)/Y15)*100</f>
        <v>-0.25937278943645237</v>
      </c>
      <c r="AA15" s="55">
        <v>16.55</v>
      </c>
      <c r="AB15" s="56"/>
      <c r="AC15" s="56"/>
      <c r="AD15" s="56"/>
      <c r="AE15" s="57"/>
      <c r="AF15" s="57"/>
      <c r="AG15" s="57"/>
      <c r="AH15" s="57"/>
      <c r="AI15" s="57"/>
      <c r="AJ15" s="58"/>
      <c r="AK15" s="59">
        <f>AA15+AB15+AC15+AD15</f>
        <v>16.55</v>
      </c>
      <c r="AL15" s="60">
        <f>AE15</f>
        <v>0</v>
      </c>
      <c r="AM15" s="57">
        <f>(AF15*5)+(AG15*10)+(AH15*10)+(AI15*15)+(AJ15*20)</f>
        <v>0</v>
      </c>
      <c r="AN15" s="61">
        <f>AK15+AL15+AM15</f>
        <v>16.55</v>
      </c>
      <c r="AO15" s="62">
        <f>(MIN(AN$5:AN$30)/AN15)*100</f>
        <v>73.3534743202417</v>
      </c>
      <c r="AP15" s="55">
        <v>22.95</v>
      </c>
      <c r="AQ15" s="56"/>
      <c r="AR15" s="56"/>
      <c r="AS15" s="57"/>
      <c r="AT15" s="57"/>
      <c r="AU15" s="57"/>
      <c r="AV15" s="57"/>
      <c r="AW15" s="57"/>
      <c r="AX15" s="58"/>
      <c r="AY15" s="59">
        <f>AP15+AQ15+AR15</f>
        <v>22.95</v>
      </c>
      <c r="AZ15" s="60">
        <f>AS15</f>
        <v>0</v>
      </c>
      <c r="BA15" s="57">
        <f>(AT15*5)+(AU15*10)+(AV15*10)+(AW15*15)+(AX15*20)</f>
        <v>0</v>
      </c>
      <c r="BB15" s="61">
        <f>AY15+AZ15+BA15</f>
        <v>22.95</v>
      </c>
      <c r="BC15" s="62">
        <f>(MIN(BB$5:BB$30)/BB15)*100</f>
        <v>70.9368191721133</v>
      </c>
      <c r="BD15" s="55">
        <v>25.04</v>
      </c>
      <c r="BE15" s="56"/>
      <c r="BF15" s="56"/>
      <c r="BG15" s="57"/>
      <c r="BH15" s="57"/>
      <c r="BI15" s="57"/>
      <c r="BJ15" s="57"/>
      <c r="BK15" s="57"/>
      <c r="BL15" s="58"/>
      <c r="BM15" s="59">
        <f>BD15+BE15+BF15</f>
        <v>25.04</v>
      </c>
      <c r="BN15" s="60">
        <f>BG15</f>
        <v>0</v>
      </c>
      <c r="BO15" s="57">
        <f>(BH15*5)+(BI15*10)+(BJ15*10)+(BK15*15)+(BL15*20)</f>
        <v>0</v>
      </c>
      <c r="BP15" s="61">
        <f>BM15+BN15+BO15</f>
        <v>25.04</v>
      </c>
      <c r="BQ15" s="62">
        <f>(MIN(BP$5:BP$30)/BP15)*100</f>
        <v>100</v>
      </c>
      <c r="BR15" s="55"/>
      <c r="BS15" s="56"/>
      <c r="BT15" s="56"/>
      <c r="BU15" s="57"/>
      <c r="BV15" s="57"/>
      <c r="BW15" s="57"/>
      <c r="BX15" s="57"/>
      <c r="BY15" s="57"/>
      <c r="BZ15" s="58"/>
      <c r="CA15" s="59">
        <f>BR15+BS15+BT15</f>
        <v>0</v>
      </c>
      <c r="CB15" s="60">
        <f>BU15</f>
        <v>0</v>
      </c>
      <c r="CC15" s="57">
        <f>(BV15*5)+(BW15*10)+(BX15*10)+(BY15*15)+(BZ15*20)</f>
        <v>0</v>
      </c>
      <c r="CD15" s="61">
        <f>CA15+CB15+CC15</f>
        <v>0</v>
      </c>
      <c r="CE15" s="62">
        <f>(MIN(CD$5:CD$30)/CD15)*100</f>
      </c>
      <c r="CF15" s="55"/>
      <c r="CG15" s="56"/>
      <c r="CH15" s="57"/>
      <c r="CI15" s="57"/>
      <c r="CJ15" s="57"/>
      <c r="CK15" s="57"/>
      <c r="CL15" s="58"/>
      <c r="CM15" s="59">
        <f>CF15+CG15</f>
        <v>0</v>
      </c>
      <c r="CN15" s="60">
        <f>CH15/2</f>
        <v>0</v>
      </c>
      <c r="CO15" s="57">
        <f>(CH15*5)+(CI15*10)+(CJ15*10)+(CK15*15)+(CL15*20)</f>
        <v>0</v>
      </c>
      <c r="CP15" s="61">
        <f>CM15+CN15+CO15</f>
        <v>0</v>
      </c>
      <c r="CQ15" s="55"/>
      <c r="CR15" s="56"/>
      <c r="CS15" s="57"/>
      <c r="CT15" s="57"/>
      <c r="CU15" s="57"/>
      <c r="CV15" s="57"/>
      <c r="CW15" s="58"/>
      <c r="CX15" s="59">
        <f>CQ15+CR15</f>
        <v>0</v>
      </c>
      <c r="CY15" s="60">
        <f>CS15/2</f>
        <v>0</v>
      </c>
      <c r="CZ15" s="57">
        <f>(CT15*3)+(CU15*5)+(CV15*5)+(CW15*20)</f>
        <v>0</v>
      </c>
      <c r="DA15" s="61">
        <f>CX15+CY15+CZ15</f>
        <v>0</v>
      </c>
      <c r="DB15" s="55"/>
      <c r="DC15" s="56"/>
      <c r="DD15" s="57"/>
      <c r="DE15" s="57"/>
      <c r="DF15" s="57"/>
      <c r="DG15" s="57"/>
      <c r="DH15" s="58"/>
      <c r="DI15" s="59">
        <f>DB15+DC15</f>
        <v>0</v>
      </c>
      <c r="DJ15" s="60">
        <f>DD15/2</f>
        <v>0</v>
      </c>
      <c r="DK15" s="57">
        <f>(DE15*3)+(DF15*5)+(DG15*5)+(DH15*20)</f>
        <v>0</v>
      </c>
      <c r="DL15" s="61">
        <f>DI15+DJ15+DK15</f>
        <v>0</v>
      </c>
    </row>
    <row r="16" spans="1:116" ht="15" customHeight="1">
      <c r="A16" s="48"/>
      <c r="B16" s="48"/>
      <c r="C16" s="64"/>
      <c r="D16" s="50"/>
      <c r="E16" s="51"/>
      <c r="F16" s="52"/>
      <c r="G16" s="53"/>
      <c r="H16" s="54"/>
      <c r="I16" s="55"/>
      <c r="J16" s="56"/>
      <c r="K16" s="56"/>
      <c r="L16" s="56"/>
      <c r="M16" s="56"/>
      <c r="N16" s="56"/>
      <c r="O16" s="56"/>
      <c r="P16" s="57"/>
      <c r="Q16" s="57"/>
      <c r="R16" s="57"/>
      <c r="S16" s="57"/>
      <c r="T16" s="57"/>
      <c r="U16" s="58"/>
      <c r="V16" s="59"/>
      <c r="W16" s="60"/>
      <c r="X16" s="57"/>
      <c r="Y16" s="61"/>
      <c r="Z16" s="62"/>
      <c r="AA16" s="55"/>
      <c r="AB16" s="56"/>
      <c r="AC16" s="56"/>
      <c r="AD16" s="56"/>
      <c r="AE16" s="57"/>
      <c r="AF16" s="57"/>
      <c r="AG16" s="57"/>
      <c r="AH16" s="57"/>
      <c r="AI16" s="57"/>
      <c r="AJ16" s="58"/>
      <c r="AK16" s="59"/>
      <c r="AL16" s="60"/>
      <c r="AM16" s="57"/>
      <c r="AN16" s="61"/>
      <c r="AO16" s="62"/>
      <c r="AP16" s="55"/>
      <c r="AQ16" s="56"/>
      <c r="AR16" s="56"/>
      <c r="AS16" s="57"/>
      <c r="AT16" s="57"/>
      <c r="AU16" s="57"/>
      <c r="AV16" s="57"/>
      <c r="AW16" s="57"/>
      <c r="AX16" s="58"/>
      <c r="AY16" s="59"/>
      <c r="AZ16" s="60"/>
      <c r="BA16" s="57"/>
      <c r="BB16" s="61"/>
      <c r="BC16" s="62"/>
      <c r="BD16" s="55"/>
      <c r="BE16" s="56"/>
      <c r="BF16" s="56"/>
      <c r="BG16" s="57"/>
      <c r="BH16" s="57"/>
      <c r="BI16" s="57"/>
      <c r="BJ16" s="57"/>
      <c r="BK16" s="57"/>
      <c r="BL16" s="58"/>
      <c r="BM16" s="59"/>
      <c r="BN16" s="60"/>
      <c r="BO16" s="57"/>
      <c r="BP16" s="61"/>
      <c r="BQ16" s="62"/>
      <c r="BR16" s="55"/>
      <c r="BS16" s="56"/>
      <c r="BT16" s="56"/>
      <c r="BU16" s="57"/>
      <c r="BV16" s="57"/>
      <c r="BW16" s="57"/>
      <c r="BX16" s="57"/>
      <c r="BY16" s="57"/>
      <c r="BZ16" s="58"/>
      <c r="CA16" s="59">
        <f>BR16+BS16+BT16</f>
        <v>0</v>
      </c>
      <c r="CB16" s="60">
        <f>BU16</f>
        <v>0</v>
      </c>
      <c r="CC16" s="57">
        <f>(BV16*5)+(BW16*10)+(BX16*10)+(BY16*15)+(BZ16*20)</f>
        <v>0</v>
      </c>
      <c r="CD16" s="61">
        <f>CA16+CB16+CC16</f>
        <v>0</v>
      </c>
      <c r="CE16" s="62">
        <f>(MIN(CD$5:CD$30)/CD16)*100</f>
      </c>
      <c r="CF16" s="55"/>
      <c r="CG16" s="56"/>
      <c r="CH16" s="57"/>
      <c r="CI16" s="57"/>
      <c r="CJ16" s="57"/>
      <c r="CK16" s="57"/>
      <c r="CL16" s="58"/>
      <c r="CM16" s="59">
        <f>CF16+CG16</f>
        <v>0</v>
      </c>
      <c r="CN16" s="60">
        <f>CH16/2</f>
        <v>0</v>
      </c>
      <c r="CO16" s="57">
        <f>(CH16*5)+(CI16*10)+(CJ16*10)+(CK16*15)+(CL16*20)</f>
        <v>0</v>
      </c>
      <c r="CP16" s="61">
        <f>CM16+CN16+CO16</f>
        <v>0</v>
      </c>
      <c r="CQ16" s="55"/>
      <c r="CR16" s="56"/>
      <c r="CS16" s="57"/>
      <c r="CT16" s="57"/>
      <c r="CU16" s="57"/>
      <c r="CV16" s="57"/>
      <c r="CW16" s="58"/>
      <c r="CX16" s="59">
        <f>CQ16+CR16</f>
        <v>0</v>
      </c>
      <c r="CY16" s="60">
        <f>CS16/2</f>
        <v>0</v>
      </c>
      <c r="CZ16" s="57">
        <f>(CT16*3)+(CU16*5)+(CV16*5)+(CW16*20)</f>
        <v>0</v>
      </c>
      <c r="DA16" s="61">
        <f>CX16+CY16+CZ16</f>
        <v>0</v>
      </c>
      <c r="DB16" s="55"/>
      <c r="DC16" s="56"/>
      <c r="DD16" s="57"/>
      <c r="DE16" s="57"/>
      <c r="DF16" s="57"/>
      <c r="DG16" s="57"/>
      <c r="DH16" s="58"/>
      <c r="DI16" s="59">
        <f>DB16+DC16</f>
        <v>0</v>
      </c>
      <c r="DJ16" s="60">
        <f>DD16/2</f>
        <v>0</v>
      </c>
      <c r="DK16" s="57">
        <f>(DE16*3)+(DF16*5)+(DG16*5)+(DH16*20)</f>
        <v>0</v>
      </c>
      <c r="DL16" s="61">
        <f>DI16+DJ16+DK16</f>
        <v>0</v>
      </c>
    </row>
    <row r="17" spans="1:116" ht="15" customHeight="1">
      <c r="A17" s="48"/>
      <c r="B17" s="48"/>
      <c r="C17" s="64"/>
      <c r="D17" s="50"/>
      <c r="E17" s="51"/>
      <c r="F17" s="52"/>
      <c r="G17" s="53"/>
      <c r="H17" s="54"/>
      <c r="I17" s="55"/>
      <c r="J17" s="56"/>
      <c r="K17" s="56"/>
      <c r="L17" s="56"/>
      <c r="M17" s="56"/>
      <c r="N17" s="56"/>
      <c r="O17" s="56"/>
      <c r="P17" s="57"/>
      <c r="Q17" s="57"/>
      <c r="R17" s="57"/>
      <c r="S17" s="57"/>
      <c r="T17" s="57"/>
      <c r="U17" s="58"/>
      <c r="V17" s="59"/>
      <c r="W17" s="60"/>
      <c r="X17" s="57"/>
      <c r="Y17" s="61"/>
      <c r="Z17" s="62"/>
      <c r="AA17" s="55"/>
      <c r="AB17" s="56"/>
      <c r="AC17" s="56"/>
      <c r="AD17" s="56"/>
      <c r="AE17" s="57"/>
      <c r="AF17" s="57"/>
      <c r="AG17" s="57"/>
      <c r="AH17" s="57"/>
      <c r="AI17" s="57"/>
      <c r="AJ17" s="58"/>
      <c r="AK17" s="59"/>
      <c r="AL17" s="60"/>
      <c r="AM17" s="57"/>
      <c r="AN17" s="61"/>
      <c r="AO17" s="62"/>
      <c r="AP17" s="55"/>
      <c r="AQ17" s="56"/>
      <c r="AR17" s="56"/>
      <c r="AS17" s="57"/>
      <c r="AT17" s="57"/>
      <c r="AU17" s="57"/>
      <c r="AV17" s="57"/>
      <c r="AW17" s="57"/>
      <c r="AX17" s="58"/>
      <c r="AY17" s="59"/>
      <c r="AZ17" s="60"/>
      <c r="BA17" s="57"/>
      <c r="BB17" s="61"/>
      <c r="BC17" s="62"/>
      <c r="BD17" s="55"/>
      <c r="BE17" s="56"/>
      <c r="BF17" s="56"/>
      <c r="BG17" s="57"/>
      <c r="BH17" s="57"/>
      <c r="BI17" s="57"/>
      <c r="BJ17" s="57"/>
      <c r="BK17" s="57"/>
      <c r="BL17" s="58"/>
      <c r="BM17" s="59"/>
      <c r="BN17" s="60"/>
      <c r="BO17" s="57"/>
      <c r="BP17" s="61"/>
      <c r="BQ17" s="62"/>
      <c r="BR17" s="55"/>
      <c r="BS17" s="56"/>
      <c r="BT17" s="56"/>
      <c r="BU17" s="57"/>
      <c r="BV17" s="57"/>
      <c r="BW17" s="57"/>
      <c r="BX17" s="57"/>
      <c r="BY17" s="57"/>
      <c r="BZ17" s="58"/>
      <c r="CA17" s="59">
        <f>BR17+BS17+BT17</f>
        <v>0</v>
      </c>
      <c r="CB17" s="60">
        <f>BU17</f>
        <v>0</v>
      </c>
      <c r="CC17" s="57">
        <f>(BV17*5)+(BW17*10)+(BX17*10)+(BY17*15)+(BZ17*20)</f>
        <v>0</v>
      </c>
      <c r="CD17" s="61">
        <f>CA17+CB17+CC17</f>
        <v>0</v>
      </c>
      <c r="CE17" s="62">
        <f>(MIN(CD$5:CD$30)/CD17)*100</f>
      </c>
      <c r="CF17" s="55"/>
      <c r="CG17" s="56"/>
      <c r="CH17" s="57"/>
      <c r="CI17" s="57"/>
      <c r="CJ17" s="57"/>
      <c r="CK17" s="57"/>
      <c r="CL17" s="58"/>
      <c r="CM17" s="59">
        <f>CF17+CG17</f>
        <v>0</v>
      </c>
      <c r="CN17" s="60">
        <f>CH17/2</f>
        <v>0</v>
      </c>
      <c r="CO17" s="57">
        <f>(CH17*5)+(CI17*10)+(CJ17*10)+(CK17*15)+(CL17*20)</f>
        <v>0</v>
      </c>
      <c r="CP17" s="61">
        <f>CM17+CN17+CO17</f>
        <v>0</v>
      </c>
      <c r="CQ17" s="55"/>
      <c r="CR17" s="56"/>
      <c r="CS17" s="57"/>
      <c r="CT17" s="57"/>
      <c r="CU17" s="57"/>
      <c r="CV17" s="57"/>
      <c r="CW17" s="58"/>
      <c r="CX17" s="59">
        <f>CQ17+CR17</f>
        <v>0</v>
      </c>
      <c r="CY17" s="60">
        <f>CS17/2</f>
        <v>0</v>
      </c>
      <c r="CZ17" s="57">
        <f>(CT17*3)+(CU17*5)+(CV17*5)+(CW17*20)</f>
        <v>0</v>
      </c>
      <c r="DA17" s="61">
        <f>CX17+CY17+CZ17</f>
        <v>0</v>
      </c>
      <c r="DB17" s="55"/>
      <c r="DC17" s="56"/>
      <c r="DD17" s="57"/>
      <c r="DE17" s="57"/>
      <c r="DF17" s="57"/>
      <c r="DG17" s="57"/>
      <c r="DH17" s="58"/>
      <c r="DI17" s="59">
        <f>DB17+DC17</f>
        <v>0</v>
      </c>
      <c r="DJ17" s="60">
        <f>DD17/2</f>
        <v>0</v>
      </c>
      <c r="DK17" s="57">
        <f>(DE17*3)+(DF17*5)+(DG17*5)+(DH17*20)</f>
        <v>0</v>
      </c>
      <c r="DL17" s="61">
        <f>DI17+DJ17+DK17</f>
        <v>0</v>
      </c>
    </row>
    <row r="18" spans="1:116" ht="15" customHeight="1">
      <c r="A18" s="48"/>
      <c r="B18" s="48"/>
      <c r="C18" s="65"/>
      <c r="D18" s="72"/>
      <c r="E18" s="51"/>
      <c r="F18" s="52"/>
      <c r="G18" s="53"/>
      <c r="H18" s="54"/>
      <c r="I18" s="55"/>
      <c r="J18" s="56"/>
      <c r="K18" s="56"/>
      <c r="L18" s="56"/>
      <c r="M18" s="56"/>
      <c r="N18" s="56"/>
      <c r="O18" s="56"/>
      <c r="P18" s="57"/>
      <c r="Q18" s="57"/>
      <c r="R18" s="57"/>
      <c r="S18" s="57"/>
      <c r="T18" s="57"/>
      <c r="U18" s="58"/>
      <c r="V18" s="59"/>
      <c r="W18" s="60"/>
      <c r="X18" s="57"/>
      <c r="Y18" s="61"/>
      <c r="Z18" s="62"/>
      <c r="AA18" s="55"/>
      <c r="AB18" s="56"/>
      <c r="AC18" s="56"/>
      <c r="AD18" s="56"/>
      <c r="AE18" s="57"/>
      <c r="AF18" s="57"/>
      <c r="AG18" s="57"/>
      <c r="AH18" s="57"/>
      <c r="AI18" s="57"/>
      <c r="AJ18" s="58"/>
      <c r="AK18" s="59"/>
      <c r="AL18" s="60"/>
      <c r="AM18" s="57"/>
      <c r="AN18" s="61"/>
      <c r="AO18" s="62"/>
      <c r="AP18" s="55"/>
      <c r="AQ18" s="56"/>
      <c r="AR18" s="56"/>
      <c r="AS18" s="57"/>
      <c r="AT18" s="57"/>
      <c r="AU18" s="57"/>
      <c r="AV18" s="57"/>
      <c r="AW18" s="57"/>
      <c r="AX18" s="58"/>
      <c r="AY18" s="59"/>
      <c r="AZ18" s="60"/>
      <c r="BA18" s="57"/>
      <c r="BB18" s="61"/>
      <c r="BC18" s="62"/>
      <c r="BD18" s="55"/>
      <c r="BE18" s="56"/>
      <c r="BF18" s="56"/>
      <c r="BG18" s="57"/>
      <c r="BH18" s="57"/>
      <c r="BI18" s="57"/>
      <c r="BJ18" s="57"/>
      <c r="BK18" s="57"/>
      <c r="BL18" s="58"/>
      <c r="BM18" s="59"/>
      <c r="BN18" s="60"/>
      <c r="BO18" s="57"/>
      <c r="BP18" s="61"/>
      <c r="BQ18" s="62"/>
      <c r="BR18" s="55"/>
      <c r="BS18" s="56"/>
      <c r="BT18" s="56"/>
      <c r="BU18" s="57"/>
      <c r="BV18" s="57"/>
      <c r="BW18" s="57"/>
      <c r="BX18" s="57"/>
      <c r="BY18" s="57"/>
      <c r="BZ18" s="58"/>
      <c r="CA18" s="59"/>
      <c r="CB18" s="60"/>
      <c r="CC18" s="57"/>
      <c r="CD18" s="61"/>
      <c r="CE18" s="62"/>
      <c r="CF18" s="55"/>
      <c r="CG18" s="56"/>
      <c r="CH18" s="57"/>
      <c r="CI18" s="57"/>
      <c r="CJ18" s="57"/>
      <c r="CK18" s="57"/>
      <c r="CL18" s="58"/>
      <c r="CM18" s="59"/>
      <c r="CN18" s="60"/>
      <c r="CO18" s="57"/>
      <c r="CP18" s="61"/>
      <c r="CQ18" s="55"/>
      <c r="CR18" s="56"/>
      <c r="CS18" s="57"/>
      <c r="CT18" s="57"/>
      <c r="CU18" s="57"/>
      <c r="CV18" s="57"/>
      <c r="CW18" s="58"/>
      <c r="CX18" s="59"/>
      <c r="CY18" s="60"/>
      <c r="CZ18" s="57"/>
      <c r="DA18" s="61"/>
      <c r="DB18" s="55"/>
      <c r="DC18" s="56"/>
      <c r="DD18" s="57"/>
      <c r="DE18" s="57"/>
      <c r="DF18" s="57"/>
      <c r="DG18" s="57"/>
      <c r="DH18" s="58"/>
      <c r="DI18" s="59"/>
      <c r="DJ18" s="60"/>
      <c r="DK18" s="57"/>
      <c r="DL18" s="61"/>
    </row>
    <row r="19" spans="1:116" ht="15" customHeight="1">
      <c r="A19" s="48"/>
      <c r="B19" s="48"/>
      <c r="C19" s="36" t="s">
        <v>50</v>
      </c>
      <c r="D19" s="69"/>
      <c r="E19" s="51"/>
      <c r="F19" s="52"/>
      <c r="G19" s="53"/>
      <c r="H19" s="73"/>
      <c r="I19" s="55"/>
      <c r="J19" s="56"/>
      <c r="K19" s="56"/>
      <c r="L19" s="56"/>
      <c r="M19" s="56"/>
      <c r="N19" s="56"/>
      <c r="O19" s="56"/>
      <c r="P19" s="57"/>
      <c r="Q19" s="57"/>
      <c r="R19" s="57"/>
      <c r="S19" s="57"/>
      <c r="T19" s="57"/>
      <c r="U19" s="58"/>
      <c r="V19" s="59"/>
      <c r="W19" s="60"/>
      <c r="X19" s="57"/>
      <c r="Y19" s="61"/>
      <c r="Z19" s="62"/>
      <c r="AA19" s="55"/>
      <c r="AB19" s="56"/>
      <c r="AC19" s="56"/>
      <c r="AD19" s="56"/>
      <c r="AE19" s="57"/>
      <c r="AF19" s="57"/>
      <c r="AG19" s="57"/>
      <c r="AH19" s="57"/>
      <c r="AI19" s="57"/>
      <c r="AJ19" s="58"/>
      <c r="AK19" s="59"/>
      <c r="AL19" s="60"/>
      <c r="AM19" s="57"/>
      <c r="AN19" s="61"/>
      <c r="AO19" s="62"/>
      <c r="AP19" s="55"/>
      <c r="AQ19" s="56"/>
      <c r="AR19" s="56"/>
      <c r="AS19" s="57"/>
      <c r="AT19" s="57"/>
      <c r="AU19" s="57"/>
      <c r="AV19" s="57"/>
      <c r="AW19" s="57"/>
      <c r="AX19" s="58"/>
      <c r="AY19" s="59"/>
      <c r="AZ19" s="60"/>
      <c r="BA19" s="57"/>
      <c r="BB19" s="61"/>
      <c r="BC19" s="62"/>
      <c r="BD19" s="55"/>
      <c r="BE19" s="56"/>
      <c r="BF19" s="56"/>
      <c r="BG19" s="57"/>
      <c r="BH19" s="57"/>
      <c r="BI19" s="57"/>
      <c r="BJ19" s="57"/>
      <c r="BK19" s="57"/>
      <c r="BL19" s="58"/>
      <c r="BM19" s="59"/>
      <c r="BN19" s="60"/>
      <c r="BO19" s="57"/>
      <c r="BP19" s="61"/>
      <c r="BQ19" s="62"/>
      <c r="BR19" s="55"/>
      <c r="BS19" s="56"/>
      <c r="BT19" s="56"/>
      <c r="BU19" s="57"/>
      <c r="BV19" s="57"/>
      <c r="BW19" s="57"/>
      <c r="BX19" s="57"/>
      <c r="BY19" s="57"/>
      <c r="BZ19" s="58"/>
      <c r="CA19" s="59"/>
      <c r="CB19" s="60"/>
      <c r="CC19" s="57"/>
      <c r="CD19" s="61"/>
      <c r="CE19" s="62"/>
      <c r="CF19" s="55"/>
      <c r="CG19" s="56"/>
      <c r="CH19" s="57"/>
      <c r="CI19" s="57"/>
      <c r="CJ19" s="57"/>
      <c r="CK19" s="57"/>
      <c r="CL19" s="58"/>
      <c r="CM19" s="59"/>
      <c r="CN19" s="60"/>
      <c r="CO19" s="57"/>
      <c r="CP19" s="61"/>
      <c r="CQ19" s="55"/>
      <c r="CR19" s="56"/>
      <c r="CS19" s="57"/>
      <c r="CT19" s="57"/>
      <c r="CU19" s="57"/>
      <c r="CV19" s="57"/>
      <c r="CW19" s="58"/>
      <c r="CX19" s="59"/>
      <c r="CY19" s="60"/>
      <c r="CZ19" s="57"/>
      <c r="DA19" s="61"/>
      <c r="DB19" s="55"/>
      <c r="DC19" s="56"/>
      <c r="DD19" s="57"/>
      <c r="DE19" s="57"/>
      <c r="DF19" s="57"/>
      <c r="DG19" s="57"/>
      <c r="DH19" s="58"/>
      <c r="DI19" s="59"/>
      <c r="DJ19" s="60"/>
      <c r="DK19" s="57"/>
      <c r="DL19" s="61"/>
    </row>
    <row r="20" spans="1:116" ht="15" customHeight="1">
      <c r="A20" s="48">
        <v>11</v>
      </c>
      <c r="B20" s="48">
        <v>1</v>
      </c>
      <c r="C20" s="49" t="s">
        <v>51</v>
      </c>
      <c r="D20" s="70">
        <f>Z20+AO20+BC20+BQ20</f>
        <v>92.90831566156649</v>
      </c>
      <c r="E20" s="51">
        <f>F20+G20+H20</f>
        <v>235.94</v>
      </c>
      <c r="F20" s="52">
        <f>V20+AK20+AY20+BM20+CA20+CM20+CX20+DI20</f>
        <v>234.94</v>
      </c>
      <c r="G20" s="53">
        <f>X20+AM20+BA20+BO20+CC20+CO20+CZ20+DK20</f>
        <v>0</v>
      </c>
      <c r="H20" s="74">
        <f>P20+AE20+AS20+BG20+BU20+CH20+CS20+DD20</f>
        <v>1</v>
      </c>
      <c r="I20" s="55">
        <v>57.82</v>
      </c>
      <c r="J20" s="56"/>
      <c r="K20" s="56"/>
      <c r="L20" s="56"/>
      <c r="M20" s="56"/>
      <c r="N20" s="56"/>
      <c r="O20" s="56"/>
      <c r="P20" s="57">
        <v>1</v>
      </c>
      <c r="Q20" s="57"/>
      <c r="R20" s="57"/>
      <c r="S20" s="57"/>
      <c r="T20" s="57"/>
      <c r="U20" s="58"/>
      <c r="V20" s="59">
        <f>I20+J20+K20+L20+M20+N20+O20</f>
        <v>57.82</v>
      </c>
      <c r="W20" s="60">
        <f>P20</f>
        <v>1</v>
      </c>
      <c r="X20" s="57">
        <f>(Q20*5)+(R20*10)+(S20*10)+(T20*15)+(U20*20)</f>
        <v>0</v>
      </c>
      <c r="Y20" s="61">
        <f>V20+W20+X20</f>
        <v>58.82</v>
      </c>
      <c r="Z20" s="71">
        <f>(MIN(Y$5:Y$30)/Y20)*100</f>
        <v>-0.18701122067323941</v>
      </c>
      <c r="AA20" s="55">
        <v>46.63</v>
      </c>
      <c r="AB20" s="56"/>
      <c r="AC20" s="56"/>
      <c r="AD20" s="56"/>
      <c r="AE20" s="57"/>
      <c r="AF20" s="57"/>
      <c r="AG20" s="57"/>
      <c r="AH20" s="57"/>
      <c r="AI20" s="57"/>
      <c r="AJ20" s="58"/>
      <c r="AK20" s="59">
        <f>AA20+AB20+AC20+AD20</f>
        <v>46.63</v>
      </c>
      <c r="AL20" s="60">
        <f>AE20</f>
        <v>0</v>
      </c>
      <c r="AM20" s="57">
        <f>(AF20*5)+(AG20*10)+(AH20*10)+(AI20*15)+(AJ20*20)</f>
        <v>0</v>
      </c>
      <c r="AN20" s="61">
        <f>AK20+AL20+AM20</f>
        <v>46.63</v>
      </c>
      <c r="AO20" s="62">
        <f>(MIN(AN$5:AN$30)/AN20)*100</f>
        <v>26.0347415826721</v>
      </c>
      <c r="AP20" s="55">
        <v>75.43</v>
      </c>
      <c r="AQ20" s="56"/>
      <c r="AR20" s="56"/>
      <c r="AS20" s="57"/>
      <c r="AT20" s="57"/>
      <c r="AU20" s="57"/>
      <c r="AV20" s="57"/>
      <c r="AW20" s="57"/>
      <c r="AX20" s="58"/>
      <c r="AY20" s="59">
        <f>AP20+AQ20+AR20</f>
        <v>75.43</v>
      </c>
      <c r="AZ20" s="60">
        <f>AS20</f>
        <v>0</v>
      </c>
      <c r="BA20" s="57">
        <f>(AT20*5)+(AU20*10)+(AV20*10)+(AW20*15)+(AX20*20)</f>
        <v>0</v>
      </c>
      <c r="BB20" s="61">
        <f>AY20+AZ20+BA20</f>
        <v>75.43</v>
      </c>
      <c r="BC20" s="62">
        <f>(MIN(BB$5:BB$30)/BB20)*100</f>
        <v>21.582924565822616</v>
      </c>
      <c r="BD20" s="55">
        <v>55.06</v>
      </c>
      <c r="BE20" s="56"/>
      <c r="BF20" s="56"/>
      <c r="BG20" s="57"/>
      <c r="BH20" s="57"/>
      <c r="BI20" s="57"/>
      <c r="BJ20" s="57"/>
      <c r="BK20" s="57"/>
      <c r="BL20" s="58"/>
      <c r="BM20" s="59">
        <f>BD20+BE20+BF20</f>
        <v>55.06</v>
      </c>
      <c r="BN20" s="60">
        <f>BG20</f>
        <v>0</v>
      </c>
      <c r="BO20" s="57">
        <f>(BH20*5)+(BI20*10)+(BJ20*10)+(BK20*15)+(BL20*20)</f>
        <v>0</v>
      </c>
      <c r="BP20" s="61">
        <f>BM20+BN20+BO20</f>
        <v>55.06</v>
      </c>
      <c r="BQ20" s="62">
        <f>(MIN(BP$5:BP$30)/BP20)*100</f>
        <v>45.477660733745005</v>
      </c>
      <c r="BR20" s="55"/>
      <c r="BS20" s="56"/>
      <c r="BT20" s="56"/>
      <c r="BU20" s="57"/>
      <c r="BV20" s="57"/>
      <c r="BW20" s="57"/>
      <c r="BX20" s="57"/>
      <c r="BY20" s="57"/>
      <c r="BZ20" s="58"/>
      <c r="CA20" s="59">
        <f>BR20+BS20+BT20</f>
        <v>0</v>
      </c>
      <c r="CB20" s="60">
        <f>BU20</f>
        <v>0</v>
      </c>
      <c r="CC20" s="57">
        <f>(BV20*5)+(BW20*10)+(BX20*10)+(BY20*15)+(BZ20*20)</f>
        <v>0</v>
      </c>
      <c r="CD20" s="61">
        <f>CA20+CB20+CC20</f>
        <v>0</v>
      </c>
      <c r="CE20" s="62">
        <f>(MIN(CD$5:CD$30)/CD20)*100</f>
      </c>
      <c r="CF20" s="55"/>
      <c r="CG20" s="56"/>
      <c r="CH20" s="57"/>
      <c r="CI20" s="57"/>
      <c r="CJ20" s="57"/>
      <c r="CK20" s="57"/>
      <c r="CL20" s="58"/>
      <c r="CM20" s="59">
        <f>CF20+CG20</f>
        <v>0</v>
      </c>
      <c r="CN20" s="60">
        <f>CH20/2</f>
        <v>0</v>
      </c>
      <c r="CO20" s="57">
        <f>(CH20*5)+(CI20*10)+(CJ20*10)+(CK20*15)+(CL20*20)</f>
        <v>0</v>
      </c>
      <c r="CP20" s="61">
        <f>CM20+CN20+CO20</f>
        <v>0</v>
      </c>
      <c r="CQ20" s="55"/>
      <c r="CR20" s="56"/>
      <c r="CS20" s="57"/>
      <c r="CT20" s="57"/>
      <c r="CU20" s="57"/>
      <c r="CV20" s="57"/>
      <c r="CW20" s="58"/>
      <c r="CX20" s="59">
        <f>CQ20+CR20</f>
        <v>0</v>
      </c>
      <c r="CY20" s="60">
        <f>CS20/2</f>
        <v>0</v>
      </c>
      <c r="CZ20" s="57">
        <f>(CT20*3)+(CU20*5)+(CV20*5)+(CW20*20)</f>
        <v>0</v>
      </c>
      <c r="DA20" s="61">
        <f>CX20+CY20+CZ20</f>
        <v>0</v>
      </c>
      <c r="DB20" s="55"/>
      <c r="DC20" s="56"/>
      <c r="DD20" s="57"/>
      <c r="DE20" s="57"/>
      <c r="DF20" s="57"/>
      <c r="DG20" s="57"/>
      <c r="DH20" s="58"/>
      <c r="DI20" s="59">
        <f>DB20+DC20</f>
        <v>0</v>
      </c>
      <c r="DJ20" s="60">
        <f>DD20/2</f>
        <v>0</v>
      </c>
      <c r="DK20" s="57">
        <f>(DE20*3)+(DF20*5)+(DG20*5)+(DH20*20)</f>
        <v>0</v>
      </c>
      <c r="DL20" s="61">
        <f>DI20+DJ20+DK20</f>
        <v>0</v>
      </c>
    </row>
    <row r="21" spans="1:116" ht="15" customHeight="1">
      <c r="A21" s="48"/>
      <c r="B21" s="48"/>
      <c r="C21" s="64"/>
      <c r="D21" s="50"/>
      <c r="E21" s="51"/>
      <c r="F21" s="52"/>
      <c r="G21" s="53"/>
      <c r="H21" s="75"/>
      <c r="I21" s="55"/>
      <c r="J21" s="56"/>
      <c r="K21" s="56"/>
      <c r="L21" s="56"/>
      <c r="M21" s="56"/>
      <c r="N21" s="56"/>
      <c r="O21" s="56"/>
      <c r="P21" s="57"/>
      <c r="Q21" s="57"/>
      <c r="R21" s="57"/>
      <c r="S21" s="57"/>
      <c r="T21" s="57"/>
      <c r="U21" s="58"/>
      <c r="V21" s="59"/>
      <c r="W21" s="60"/>
      <c r="X21" s="57"/>
      <c r="Y21" s="61"/>
      <c r="Z21" s="62"/>
      <c r="AA21" s="55"/>
      <c r="AB21" s="56"/>
      <c r="AC21" s="56"/>
      <c r="AD21" s="56"/>
      <c r="AE21" s="57"/>
      <c r="AF21" s="57"/>
      <c r="AG21" s="57"/>
      <c r="AH21" s="57"/>
      <c r="AI21" s="57"/>
      <c r="AJ21" s="58"/>
      <c r="AK21" s="59"/>
      <c r="AL21" s="60"/>
      <c r="AM21" s="57"/>
      <c r="AN21" s="61"/>
      <c r="AO21" s="62"/>
      <c r="AP21" s="55"/>
      <c r="AQ21" s="56"/>
      <c r="AR21" s="56"/>
      <c r="AS21" s="57"/>
      <c r="AT21" s="57"/>
      <c r="AU21" s="57"/>
      <c r="AV21" s="57"/>
      <c r="AW21" s="57"/>
      <c r="AX21" s="58"/>
      <c r="AY21" s="59"/>
      <c r="AZ21" s="60"/>
      <c r="BA21" s="57"/>
      <c r="BB21" s="61"/>
      <c r="BC21" s="62"/>
      <c r="BD21" s="55"/>
      <c r="BE21" s="56"/>
      <c r="BF21" s="56"/>
      <c r="BG21" s="57"/>
      <c r="BH21" s="57"/>
      <c r="BI21" s="57"/>
      <c r="BJ21" s="57"/>
      <c r="BK21" s="57"/>
      <c r="BL21" s="58"/>
      <c r="BM21" s="59"/>
      <c r="BN21" s="60"/>
      <c r="BO21" s="57"/>
      <c r="BP21" s="61"/>
      <c r="BQ21" s="62"/>
      <c r="BR21" s="55"/>
      <c r="BS21" s="56"/>
      <c r="BT21" s="56"/>
      <c r="BU21" s="57"/>
      <c r="BV21" s="57"/>
      <c r="BW21" s="57"/>
      <c r="BX21" s="57"/>
      <c r="BY21" s="57"/>
      <c r="BZ21" s="58"/>
      <c r="CA21" s="59">
        <f>BR21+BS21+BT21</f>
        <v>0</v>
      </c>
      <c r="CB21" s="60">
        <f>BU21</f>
        <v>0</v>
      </c>
      <c r="CC21" s="57">
        <f>(BV21*5)+(BW21*10)+(BX21*10)+(BY21*15)+(BZ21*20)</f>
        <v>0</v>
      </c>
      <c r="CD21" s="61">
        <f>CA21+CB21+CC21</f>
        <v>0</v>
      </c>
      <c r="CE21" s="62">
        <f>(MIN(CD$5:CD$30)/CD21)*100</f>
      </c>
      <c r="CF21" s="55"/>
      <c r="CG21" s="56"/>
      <c r="CH21" s="57"/>
      <c r="CI21" s="57"/>
      <c r="CJ21" s="57"/>
      <c r="CK21" s="57"/>
      <c r="CL21" s="58"/>
      <c r="CM21" s="59">
        <f>CF21+CG21</f>
        <v>0</v>
      </c>
      <c r="CN21" s="60">
        <f>CH21/2</f>
        <v>0</v>
      </c>
      <c r="CO21" s="57">
        <f>(CH21*5)+(CI21*10)+(CJ21*10)+(CK21*15)+(CL21*20)</f>
        <v>0</v>
      </c>
      <c r="CP21" s="61">
        <f>CM21+CN21+CO21</f>
        <v>0</v>
      </c>
      <c r="CQ21" s="55"/>
      <c r="CR21" s="56"/>
      <c r="CS21" s="57"/>
      <c r="CT21" s="57"/>
      <c r="CU21" s="57"/>
      <c r="CV21" s="57"/>
      <c r="CW21" s="58"/>
      <c r="CX21" s="59">
        <f>CQ21+CR21</f>
        <v>0</v>
      </c>
      <c r="CY21" s="60">
        <f>CS21/2</f>
        <v>0</v>
      </c>
      <c r="CZ21" s="57">
        <f>(CT21*3)+(CU21*5)+(CV21*5)+(CW21*20)</f>
        <v>0</v>
      </c>
      <c r="DA21" s="61">
        <f>CX21+CY21+CZ21</f>
        <v>0</v>
      </c>
      <c r="DB21" s="55"/>
      <c r="DC21" s="56"/>
      <c r="DD21" s="57"/>
      <c r="DE21" s="57"/>
      <c r="DF21" s="57"/>
      <c r="DG21" s="57"/>
      <c r="DH21" s="58"/>
      <c r="DI21" s="59">
        <f>DB21+DC21</f>
        <v>0</v>
      </c>
      <c r="DJ21" s="60">
        <f>DD21/2</f>
        <v>0</v>
      </c>
      <c r="DK21" s="57">
        <f>(DE21*3)+(DF21*5)+(DG21*5)+(DH21*20)</f>
        <v>0</v>
      </c>
      <c r="DL21" s="61">
        <f>DI21+DJ21+DK21</f>
        <v>0</v>
      </c>
    </row>
    <row r="22" spans="1:116" ht="15" customHeight="1">
      <c r="A22" s="48"/>
      <c r="B22" s="48"/>
      <c r="C22" s="64"/>
      <c r="D22" s="50"/>
      <c r="E22" s="51"/>
      <c r="F22" s="52"/>
      <c r="G22" s="53"/>
      <c r="H22" s="54"/>
      <c r="I22" s="55"/>
      <c r="J22" s="56"/>
      <c r="K22" s="56"/>
      <c r="L22" s="56"/>
      <c r="M22" s="56"/>
      <c r="N22" s="56"/>
      <c r="O22" s="56"/>
      <c r="P22" s="57"/>
      <c r="Q22" s="57"/>
      <c r="R22" s="57"/>
      <c r="S22" s="57"/>
      <c r="T22" s="57"/>
      <c r="U22" s="58"/>
      <c r="V22" s="59"/>
      <c r="W22" s="60"/>
      <c r="X22" s="57"/>
      <c r="Y22" s="61"/>
      <c r="Z22" s="62"/>
      <c r="AA22" s="55"/>
      <c r="AB22" s="56"/>
      <c r="AC22" s="56"/>
      <c r="AD22" s="56"/>
      <c r="AE22" s="57"/>
      <c r="AF22" s="57"/>
      <c r="AG22" s="57"/>
      <c r="AH22" s="57"/>
      <c r="AI22" s="57"/>
      <c r="AJ22" s="58"/>
      <c r="AK22" s="59"/>
      <c r="AL22" s="60"/>
      <c r="AM22" s="57"/>
      <c r="AN22" s="61"/>
      <c r="AO22" s="62"/>
      <c r="AP22" s="55"/>
      <c r="AQ22" s="56"/>
      <c r="AR22" s="56"/>
      <c r="AS22" s="57"/>
      <c r="AT22" s="57"/>
      <c r="AU22" s="57"/>
      <c r="AV22" s="57"/>
      <c r="AW22" s="57"/>
      <c r="AX22" s="58"/>
      <c r="AY22" s="59"/>
      <c r="AZ22" s="60"/>
      <c r="BA22" s="57"/>
      <c r="BB22" s="61"/>
      <c r="BC22" s="62"/>
      <c r="BD22" s="55"/>
      <c r="BE22" s="56"/>
      <c r="BF22" s="56"/>
      <c r="BG22" s="57"/>
      <c r="BH22" s="57"/>
      <c r="BI22" s="57"/>
      <c r="BJ22" s="57"/>
      <c r="BK22" s="57"/>
      <c r="BL22" s="58"/>
      <c r="BM22" s="59"/>
      <c r="BN22" s="60"/>
      <c r="BO22" s="57"/>
      <c r="BP22" s="61"/>
      <c r="BQ22" s="62"/>
      <c r="BR22" s="55"/>
      <c r="BS22" s="56"/>
      <c r="BT22" s="56"/>
      <c r="BU22" s="57"/>
      <c r="BV22" s="57"/>
      <c r="BW22" s="57"/>
      <c r="BX22" s="57"/>
      <c r="BY22" s="57"/>
      <c r="BZ22" s="58"/>
      <c r="CA22" s="59">
        <f>BR22+BS22+BT22</f>
        <v>0</v>
      </c>
      <c r="CB22" s="60">
        <f>BU22</f>
        <v>0</v>
      </c>
      <c r="CC22" s="57">
        <f>(BV22*5)+(BW22*10)+(BX22*10)+(BY22*15)+(BZ22*20)</f>
        <v>0</v>
      </c>
      <c r="CD22" s="61">
        <f>CA22+CB22+CC22</f>
        <v>0</v>
      </c>
      <c r="CE22" s="62">
        <f>(MIN(CD$5:CD$30)/CD22)*100</f>
      </c>
      <c r="CF22" s="55"/>
      <c r="CG22" s="56"/>
      <c r="CH22" s="57"/>
      <c r="CI22" s="57"/>
      <c r="CJ22" s="57"/>
      <c r="CK22" s="57"/>
      <c r="CL22" s="58"/>
      <c r="CM22" s="59">
        <f>CF22+CG22</f>
        <v>0</v>
      </c>
      <c r="CN22" s="60">
        <f>CH22/2</f>
        <v>0</v>
      </c>
      <c r="CO22" s="57">
        <f>(CH22*5)+(CI22*10)+(CJ22*10)+(CK22*15)+(CL22*20)</f>
        <v>0</v>
      </c>
      <c r="CP22" s="61">
        <f>CM22+CN22+CO22</f>
        <v>0</v>
      </c>
      <c r="CQ22" s="55"/>
      <c r="CR22" s="56"/>
      <c r="CS22" s="57"/>
      <c r="CT22" s="57"/>
      <c r="CU22" s="57"/>
      <c r="CV22" s="57"/>
      <c r="CW22" s="58"/>
      <c r="CX22" s="59">
        <f>CQ22+CR22</f>
        <v>0</v>
      </c>
      <c r="CY22" s="60">
        <f>CS22/2</f>
        <v>0</v>
      </c>
      <c r="CZ22" s="57">
        <f>(CT22*3)+(CU22*5)+(CV22*5)+(CW22*20)</f>
        <v>0</v>
      </c>
      <c r="DA22" s="61">
        <f>CX22+CY22+CZ22</f>
        <v>0</v>
      </c>
      <c r="DB22" s="55"/>
      <c r="DC22" s="56"/>
      <c r="DD22" s="57"/>
      <c r="DE22" s="57"/>
      <c r="DF22" s="57"/>
      <c r="DG22" s="57"/>
      <c r="DH22" s="58"/>
      <c r="DI22" s="59">
        <f>DB22+DC22</f>
        <v>0</v>
      </c>
      <c r="DJ22" s="60">
        <f>DD22/2</f>
        <v>0</v>
      </c>
      <c r="DK22" s="57">
        <f>(DE22*3)+(DF22*5)+(DG22*5)+(DH22*20)</f>
        <v>0</v>
      </c>
      <c r="DL22" s="61">
        <f>DI22+DJ22+DK22</f>
        <v>0</v>
      </c>
    </row>
    <row r="23" spans="1:116" ht="15" customHeight="1">
      <c r="A23" s="48"/>
      <c r="B23" s="48"/>
      <c r="C23" s="64"/>
      <c r="D23" s="50"/>
      <c r="E23" s="51"/>
      <c r="F23" s="52"/>
      <c r="G23" s="53"/>
      <c r="H23" s="54"/>
      <c r="I23" s="55"/>
      <c r="J23" s="56"/>
      <c r="K23" s="56"/>
      <c r="L23" s="56"/>
      <c r="M23" s="56"/>
      <c r="N23" s="56"/>
      <c r="O23" s="56"/>
      <c r="P23" s="57"/>
      <c r="Q23" s="57"/>
      <c r="R23" s="57"/>
      <c r="S23" s="57"/>
      <c r="T23" s="57"/>
      <c r="U23" s="58"/>
      <c r="V23" s="59"/>
      <c r="W23" s="60"/>
      <c r="X23" s="57"/>
      <c r="Y23" s="61"/>
      <c r="Z23" s="62"/>
      <c r="AA23" s="55"/>
      <c r="AB23" s="56"/>
      <c r="AC23" s="56"/>
      <c r="AD23" s="56"/>
      <c r="AE23" s="57"/>
      <c r="AF23" s="57"/>
      <c r="AG23" s="57"/>
      <c r="AH23" s="57"/>
      <c r="AI23" s="57"/>
      <c r="AJ23" s="58"/>
      <c r="AK23" s="59"/>
      <c r="AL23" s="60"/>
      <c r="AM23" s="57"/>
      <c r="AN23" s="61"/>
      <c r="AO23" s="62"/>
      <c r="AP23" s="55"/>
      <c r="AQ23" s="56"/>
      <c r="AR23" s="56"/>
      <c r="AS23" s="57"/>
      <c r="AT23" s="57"/>
      <c r="AU23" s="57"/>
      <c r="AV23" s="57"/>
      <c r="AW23" s="57"/>
      <c r="AX23" s="58"/>
      <c r="AY23" s="59"/>
      <c r="AZ23" s="60"/>
      <c r="BA23" s="57"/>
      <c r="BB23" s="61"/>
      <c r="BC23" s="62"/>
      <c r="BD23" s="55"/>
      <c r="BE23" s="56"/>
      <c r="BF23" s="56"/>
      <c r="BG23" s="57"/>
      <c r="BH23" s="57"/>
      <c r="BI23" s="57"/>
      <c r="BJ23" s="57"/>
      <c r="BK23" s="57"/>
      <c r="BL23" s="58"/>
      <c r="BM23" s="59"/>
      <c r="BN23" s="60"/>
      <c r="BO23" s="57"/>
      <c r="BP23" s="61"/>
      <c r="BQ23" s="62"/>
      <c r="BR23" s="55"/>
      <c r="BS23" s="56"/>
      <c r="BT23" s="56"/>
      <c r="BU23" s="57"/>
      <c r="BV23" s="57"/>
      <c r="BW23" s="57"/>
      <c r="BX23" s="57"/>
      <c r="BY23" s="57"/>
      <c r="BZ23" s="58"/>
      <c r="CA23" s="59">
        <f>BR23+BS23+BT23</f>
        <v>0</v>
      </c>
      <c r="CB23" s="60">
        <f>BU23</f>
        <v>0</v>
      </c>
      <c r="CC23" s="57">
        <f>(BV23*5)+(BW23*10)+(BX23*10)+(BY23*15)+(BZ23*20)</f>
        <v>0</v>
      </c>
      <c r="CD23" s="61">
        <f>CA23+CB23+CC23</f>
        <v>0</v>
      </c>
      <c r="CE23" s="62">
        <f>(MIN(CD$5:CD$30)/CD23)*100</f>
      </c>
      <c r="CF23" s="55"/>
      <c r="CG23" s="56"/>
      <c r="CH23" s="57"/>
      <c r="CI23" s="57"/>
      <c r="CJ23" s="57"/>
      <c r="CK23" s="57"/>
      <c r="CL23" s="58"/>
      <c r="CM23" s="59">
        <f>CF23+CG23</f>
        <v>0</v>
      </c>
      <c r="CN23" s="60">
        <f>CH23/2</f>
        <v>0</v>
      </c>
      <c r="CO23" s="57">
        <f>(CH23*5)+(CI23*10)+(CJ23*10)+(CK23*15)+(CL23*20)</f>
        <v>0</v>
      </c>
      <c r="CP23" s="61">
        <f>CM23+CN23+CO23</f>
        <v>0</v>
      </c>
      <c r="CQ23" s="55"/>
      <c r="CR23" s="56"/>
      <c r="CS23" s="57"/>
      <c r="CT23" s="57"/>
      <c r="CU23" s="57"/>
      <c r="CV23" s="57"/>
      <c r="CW23" s="58"/>
      <c r="CX23" s="59">
        <f>CQ23+CR23</f>
        <v>0</v>
      </c>
      <c r="CY23" s="60">
        <f>CS23/2</f>
        <v>0</v>
      </c>
      <c r="CZ23" s="57">
        <f>(CT23*3)+(CU23*5)+(CV23*5)+(CW23*20)</f>
        <v>0</v>
      </c>
      <c r="DA23" s="61">
        <f>CX23+CY23+CZ23</f>
        <v>0</v>
      </c>
      <c r="DB23" s="55"/>
      <c r="DC23" s="56"/>
      <c r="DD23" s="57"/>
      <c r="DE23" s="57"/>
      <c r="DF23" s="57"/>
      <c r="DG23" s="57"/>
      <c r="DH23" s="58"/>
      <c r="DI23" s="59">
        <f>DB23+DC23</f>
        <v>0</v>
      </c>
      <c r="DJ23" s="60">
        <f>DD23/2</f>
        <v>0</v>
      </c>
      <c r="DK23" s="57">
        <f>(DE23*3)+(DF23*5)+(DG23*5)+(DH23*20)</f>
        <v>0</v>
      </c>
      <c r="DL23" s="61">
        <f>DI23+DJ23+DK23</f>
        <v>0</v>
      </c>
    </row>
    <row r="24" spans="1:116" ht="15" customHeight="1">
      <c r="A24" s="48"/>
      <c r="B24" s="48"/>
      <c r="C24" s="64"/>
      <c r="D24" s="50"/>
      <c r="E24" s="51"/>
      <c r="F24" s="52"/>
      <c r="G24" s="53"/>
      <c r="H24" s="54"/>
      <c r="I24" s="55"/>
      <c r="J24" s="56"/>
      <c r="K24" s="56"/>
      <c r="L24" s="56"/>
      <c r="M24" s="56"/>
      <c r="N24" s="56"/>
      <c r="O24" s="56"/>
      <c r="P24" s="57"/>
      <c r="Q24" s="57"/>
      <c r="R24" s="57"/>
      <c r="S24" s="57"/>
      <c r="T24" s="57"/>
      <c r="U24" s="58"/>
      <c r="V24" s="59"/>
      <c r="W24" s="60"/>
      <c r="X24" s="57"/>
      <c r="Y24" s="61"/>
      <c r="Z24" s="62"/>
      <c r="AA24" s="55"/>
      <c r="AB24" s="56"/>
      <c r="AC24" s="56"/>
      <c r="AD24" s="56"/>
      <c r="AE24" s="57"/>
      <c r="AF24" s="57"/>
      <c r="AG24" s="57"/>
      <c r="AH24" s="57"/>
      <c r="AI24" s="57"/>
      <c r="AJ24" s="58"/>
      <c r="AK24" s="59"/>
      <c r="AL24" s="60"/>
      <c r="AM24" s="57"/>
      <c r="AN24" s="61"/>
      <c r="AO24" s="62"/>
      <c r="AP24" s="55"/>
      <c r="AQ24" s="56"/>
      <c r="AR24" s="56"/>
      <c r="AS24" s="57"/>
      <c r="AT24" s="57"/>
      <c r="AU24" s="57"/>
      <c r="AV24" s="57"/>
      <c r="AW24" s="57"/>
      <c r="AX24" s="58"/>
      <c r="AY24" s="59"/>
      <c r="AZ24" s="60"/>
      <c r="BA24" s="57"/>
      <c r="BB24" s="61"/>
      <c r="BC24" s="62"/>
      <c r="BD24" s="55"/>
      <c r="BE24" s="56"/>
      <c r="BF24" s="56"/>
      <c r="BG24" s="57"/>
      <c r="BH24" s="57"/>
      <c r="BI24" s="57"/>
      <c r="BJ24" s="57"/>
      <c r="BK24" s="57"/>
      <c r="BL24" s="58"/>
      <c r="BM24" s="59"/>
      <c r="BN24" s="60"/>
      <c r="BO24" s="57"/>
      <c r="BP24" s="61"/>
      <c r="BQ24" s="62"/>
      <c r="BR24" s="55"/>
      <c r="BS24" s="56"/>
      <c r="BT24" s="56"/>
      <c r="BU24" s="57"/>
      <c r="BV24" s="57"/>
      <c r="BW24" s="57"/>
      <c r="BX24" s="57"/>
      <c r="BY24" s="57"/>
      <c r="BZ24" s="58"/>
      <c r="CA24" s="59">
        <f>BR24+BS24+BT24</f>
        <v>0</v>
      </c>
      <c r="CB24" s="60">
        <f>BU24</f>
        <v>0</v>
      </c>
      <c r="CC24" s="57">
        <f>(BV24*5)+(BW24*10)+(BX24*10)+(BY24*15)+(BZ24*20)</f>
        <v>0</v>
      </c>
      <c r="CD24" s="61">
        <f>CA24+CB24+CC24</f>
        <v>0</v>
      </c>
      <c r="CE24" s="62">
        <f>(MIN(CD$5:CD$30)/CD24)*100</f>
      </c>
      <c r="CF24" s="55"/>
      <c r="CG24" s="56"/>
      <c r="CH24" s="57"/>
      <c r="CI24" s="57"/>
      <c r="CJ24" s="57"/>
      <c r="CK24" s="57"/>
      <c r="CL24" s="58"/>
      <c r="CM24" s="59">
        <f>CF24+CG24</f>
        <v>0</v>
      </c>
      <c r="CN24" s="60">
        <f>CH24/2</f>
        <v>0</v>
      </c>
      <c r="CO24" s="57">
        <f>(CH24*5)+(CI24*10)+(CJ24*10)+(CK24*15)+(CL24*20)</f>
        <v>0</v>
      </c>
      <c r="CP24" s="61">
        <f>CM24+CN24+CO24</f>
        <v>0</v>
      </c>
      <c r="CQ24" s="55"/>
      <c r="CR24" s="56"/>
      <c r="CS24" s="57"/>
      <c r="CT24" s="57"/>
      <c r="CU24" s="57"/>
      <c r="CV24" s="57"/>
      <c r="CW24" s="58"/>
      <c r="CX24" s="59">
        <f>CQ24+CR24</f>
        <v>0</v>
      </c>
      <c r="CY24" s="60">
        <f>CS24/2</f>
        <v>0</v>
      </c>
      <c r="CZ24" s="57">
        <f>(CT24*3)+(CU24*5)+(CV24*5)+(CW24*20)</f>
        <v>0</v>
      </c>
      <c r="DA24" s="61">
        <f>CX24+CY24+CZ24</f>
        <v>0</v>
      </c>
      <c r="DB24" s="55"/>
      <c r="DC24" s="56"/>
      <c r="DD24" s="57"/>
      <c r="DE24" s="57"/>
      <c r="DF24" s="57"/>
      <c r="DG24" s="57"/>
      <c r="DH24" s="58"/>
      <c r="DI24" s="59">
        <f>DB24+DC24</f>
        <v>0</v>
      </c>
      <c r="DJ24" s="60">
        <f>DD24/2</f>
        <v>0</v>
      </c>
      <c r="DK24" s="57">
        <f>(DE24*3)+(DF24*5)+(DG24*5)+(DH24*20)</f>
        <v>0</v>
      </c>
      <c r="DL24" s="61">
        <f>DI24+DJ24+DK24</f>
        <v>0</v>
      </c>
    </row>
    <row r="25" spans="1:116" ht="15" customHeight="1">
      <c r="A25" s="48"/>
      <c r="B25" s="48"/>
      <c r="C25" s="64"/>
      <c r="D25" s="50"/>
      <c r="E25" s="51"/>
      <c r="F25" s="52"/>
      <c r="G25" s="53"/>
      <c r="H25" s="54"/>
      <c r="I25" s="55"/>
      <c r="J25" s="56"/>
      <c r="K25" s="56"/>
      <c r="L25" s="56"/>
      <c r="M25" s="56"/>
      <c r="N25" s="56"/>
      <c r="O25" s="56"/>
      <c r="P25" s="57"/>
      <c r="Q25" s="57"/>
      <c r="R25" s="57"/>
      <c r="S25" s="57"/>
      <c r="T25" s="57"/>
      <c r="U25" s="58"/>
      <c r="V25" s="59"/>
      <c r="W25" s="60"/>
      <c r="X25" s="57"/>
      <c r="Y25" s="61"/>
      <c r="Z25" s="62"/>
      <c r="AA25" s="55"/>
      <c r="AB25" s="56"/>
      <c r="AC25" s="56"/>
      <c r="AD25" s="56"/>
      <c r="AE25" s="57"/>
      <c r="AF25" s="57"/>
      <c r="AG25" s="57"/>
      <c r="AH25" s="57"/>
      <c r="AI25" s="57"/>
      <c r="AJ25" s="58"/>
      <c r="AK25" s="59"/>
      <c r="AL25" s="60"/>
      <c r="AM25" s="57"/>
      <c r="AN25" s="61"/>
      <c r="AO25" s="62"/>
      <c r="AP25" s="55"/>
      <c r="AQ25" s="56"/>
      <c r="AR25" s="56"/>
      <c r="AS25" s="57"/>
      <c r="AT25" s="57"/>
      <c r="AU25" s="57"/>
      <c r="AV25" s="57"/>
      <c r="AW25" s="57"/>
      <c r="AX25" s="58"/>
      <c r="AY25" s="59"/>
      <c r="AZ25" s="60"/>
      <c r="BA25" s="57"/>
      <c r="BB25" s="61"/>
      <c r="BC25" s="62"/>
      <c r="BD25" s="55"/>
      <c r="BE25" s="56"/>
      <c r="BF25" s="56"/>
      <c r="BG25" s="57"/>
      <c r="BH25" s="57"/>
      <c r="BI25" s="57"/>
      <c r="BJ25" s="57"/>
      <c r="BK25" s="57"/>
      <c r="BL25" s="58"/>
      <c r="BM25" s="59"/>
      <c r="BN25" s="60"/>
      <c r="BO25" s="57"/>
      <c r="BP25" s="61"/>
      <c r="BQ25" s="62"/>
      <c r="BR25" s="55"/>
      <c r="BS25" s="56"/>
      <c r="BT25" s="56"/>
      <c r="BU25" s="57"/>
      <c r="BV25" s="57"/>
      <c r="BW25" s="57"/>
      <c r="BX25" s="57"/>
      <c r="BY25" s="57"/>
      <c r="BZ25" s="58"/>
      <c r="CA25" s="59">
        <f>BR25+BS25+BT25</f>
        <v>0</v>
      </c>
      <c r="CB25" s="60">
        <f>BU25</f>
        <v>0</v>
      </c>
      <c r="CC25" s="57">
        <f>(BV25*5)+(BW25*10)+(BX25*10)+(BY25*15)+(BZ25*20)</f>
        <v>0</v>
      </c>
      <c r="CD25" s="61">
        <f>CA25+CB25+CC25</f>
        <v>0</v>
      </c>
      <c r="CE25" s="62">
        <f>(MIN(CD$5:CD$30)/CD25)*100</f>
      </c>
      <c r="CF25" s="55"/>
      <c r="CG25" s="56"/>
      <c r="CH25" s="57"/>
      <c r="CI25" s="57"/>
      <c r="CJ25" s="57"/>
      <c r="CK25" s="57"/>
      <c r="CL25" s="58"/>
      <c r="CM25" s="59">
        <f>CF25+CG25</f>
        <v>0</v>
      </c>
      <c r="CN25" s="60">
        <f>CH25/2</f>
        <v>0</v>
      </c>
      <c r="CO25" s="57">
        <f>(CH25*5)+(CI25*10)+(CJ25*10)+(CK25*15)+(CL25*20)</f>
        <v>0</v>
      </c>
      <c r="CP25" s="61">
        <f>CM25+CN25+CO25</f>
        <v>0</v>
      </c>
      <c r="CQ25" s="55"/>
      <c r="CR25" s="56"/>
      <c r="CS25" s="57"/>
      <c r="CT25" s="57"/>
      <c r="CU25" s="57"/>
      <c r="CV25" s="57"/>
      <c r="CW25" s="58"/>
      <c r="CX25" s="59">
        <f>CQ25+CR25</f>
        <v>0</v>
      </c>
      <c r="CY25" s="60">
        <f>CS25/2</f>
        <v>0</v>
      </c>
      <c r="CZ25" s="57">
        <f>(CT25*3)+(CU25*5)+(CV25*5)+(CW25*20)</f>
        <v>0</v>
      </c>
      <c r="DA25" s="61">
        <f>CX25+CY25+CZ25</f>
        <v>0</v>
      </c>
      <c r="DB25" s="55"/>
      <c r="DC25" s="56"/>
      <c r="DD25" s="57"/>
      <c r="DE25" s="57"/>
      <c r="DF25" s="57"/>
      <c r="DG25" s="57"/>
      <c r="DH25" s="58"/>
      <c r="DI25" s="59">
        <f>DB25+DC25</f>
        <v>0</v>
      </c>
      <c r="DJ25" s="60">
        <f>DD25/2</f>
        <v>0</v>
      </c>
      <c r="DK25" s="57">
        <f>(DE25*3)+(DF25*5)+(DG25*5)+(DH25*20)</f>
        <v>0</v>
      </c>
      <c r="DL25" s="61">
        <f>DI25+DJ25+DK25</f>
        <v>0</v>
      </c>
    </row>
    <row r="26" spans="1:116" ht="15" customHeight="1">
      <c r="A26" s="48"/>
      <c r="B26" s="48"/>
      <c r="C26" s="64"/>
      <c r="D26" s="50"/>
      <c r="E26" s="51"/>
      <c r="F26" s="52"/>
      <c r="G26" s="53"/>
      <c r="H26" s="54"/>
      <c r="I26" s="55"/>
      <c r="J26" s="56"/>
      <c r="K26" s="56"/>
      <c r="L26" s="56"/>
      <c r="M26" s="56"/>
      <c r="N26" s="56"/>
      <c r="O26" s="56"/>
      <c r="P26" s="57"/>
      <c r="Q26" s="57"/>
      <c r="R26" s="57"/>
      <c r="S26" s="57"/>
      <c r="T26" s="57"/>
      <c r="U26" s="58"/>
      <c r="V26" s="59"/>
      <c r="W26" s="60"/>
      <c r="X26" s="57"/>
      <c r="Y26" s="61"/>
      <c r="Z26" s="62"/>
      <c r="AA26" s="55"/>
      <c r="AB26" s="56"/>
      <c r="AC26" s="56"/>
      <c r="AD26" s="56"/>
      <c r="AE26" s="57"/>
      <c r="AF26" s="57"/>
      <c r="AG26" s="57"/>
      <c r="AH26" s="57"/>
      <c r="AI26" s="57"/>
      <c r="AJ26" s="58"/>
      <c r="AK26" s="59"/>
      <c r="AL26" s="60"/>
      <c r="AM26" s="57"/>
      <c r="AN26" s="61"/>
      <c r="AO26" s="62"/>
      <c r="AP26" s="55"/>
      <c r="AQ26" s="56"/>
      <c r="AR26" s="56"/>
      <c r="AS26" s="57"/>
      <c r="AT26" s="57"/>
      <c r="AU26" s="57"/>
      <c r="AV26" s="57"/>
      <c r="AW26" s="57"/>
      <c r="AX26" s="58"/>
      <c r="AY26" s="59"/>
      <c r="AZ26" s="60"/>
      <c r="BA26" s="57"/>
      <c r="BB26" s="61"/>
      <c r="BC26" s="62"/>
      <c r="BD26" s="55"/>
      <c r="BE26" s="56"/>
      <c r="BF26" s="56"/>
      <c r="BG26" s="57"/>
      <c r="BH26" s="57"/>
      <c r="BI26" s="57"/>
      <c r="BJ26" s="57"/>
      <c r="BK26" s="57"/>
      <c r="BL26" s="58"/>
      <c r="BM26" s="59"/>
      <c r="BN26" s="60"/>
      <c r="BO26" s="57"/>
      <c r="BP26" s="61"/>
      <c r="BQ26" s="62"/>
      <c r="BR26" s="55"/>
      <c r="BS26" s="56"/>
      <c r="BT26" s="56"/>
      <c r="BU26" s="57"/>
      <c r="BV26" s="57"/>
      <c r="BW26" s="57"/>
      <c r="BX26" s="57"/>
      <c r="BY26" s="57"/>
      <c r="BZ26" s="58"/>
      <c r="CA26" s="59">
        <f>BR26+BS26+BT26</f>
        <v>0</v>
      </c>
      <c r="CB26" s="60">
        <f>BU26</f>
        <v>0</v>
      </c>
      <c r="CC26" s="57">
        <f>(BV26*5)+(BW26*10)+(BX26*10)+(BY26*15)+(BZ26*20)</f>
        <v>0</v>
      </c>
      <c r="CD26" s="61">
        <f>CA26+CB26+CC26</f>
        <v>0</v>
      </c>
      <c r="CE26" s="62">
        <f>(MIN(CD$5:CD$30)/CD26)*100</f>
      </c>
      <c r="CF26" s="55"/>
      <c r="CG26" s="56"/>
      <c r="CH26" s="57"/>
      <c r="CI26" s="57"/>
      <c r="CJ26" s="57"/>
      <c r="CK26" s="57"/>
      <c r="CL26" s="58"/>
      <c r="CM26" s="59">
        <f>CF26+CG26</f>
        <v>0</v>
      </c>
      <c r="CN26" s="60">
        <f>CH26/2</f>
        <v>0</v>
      </c>
      <c r="CO26" s="57">
        <f>(CH26*5)+(CI26*10)+(CJ26*10)+(CK26*15)+(CL26*20)</f>
        <v>0</v>
      </c>
      <c r="CP26" s="61">
        <f>CM26+CN26+CO26</f>
        <v>0</v>
      </c>
      <c r="CQ26" s="55"/>
      <c r="CR26" s="56"/>
      <c r="CS26" s="57"/>
      <c r="CT26" s="57"/>
      <c r="CU26" s="57"/>
      <c r="CV26" s="57"/>
      <c r="CW26" s="58"/>
      <c r="CX26" s="59">
        <f>CQ26+CR26</f>
        <v>0</v>
      </c>
      <c r="CY26" s="60">
        <f>CS26/2</f>
        <v>0</v>
      </c>
      <c r="CZ26" s="57">
        <f>(CT26*3)+(CU26*5)+(CV26*5)+(CW26*20)</f>
        <v>0</v>
      </c>
      <c r="DA26" s="61">
        <f>CX26+CY26+CZ26</f>
        <v>0</v>
      </c>
      <c r="DB26" s="55"/>
      <c r="DC26" s="56"/>
      <c r="DD26" s="57"/>
      <c r="DE26" s="57"/>
      <c r="DF26" s="57"/>
      <c r="DG26" s="57"/>
      <c r="DH26" s="58"/>
      <c r="DI26" s="59">
        <f>DB26+DC26</f>
        <v>0</v>
      </c>
      <c r="DJ26" s="60">
        <f>DD26/2</f>
        <v>0</v>
      </c>
      <c r="DK26" s="57">
        <f>(DE26*3)+(DF26*5)+(DG26*5)+(DH26*20)</f>
        <v>0</v>
      </c>
      <c r="DL26" s="61">
        <f>DI26+DJ26+DK26</f>
        <v>0</v>
      </c>
    </row>
    <row r="27" spans="1:116" ht="15" customHeight="1">
      <c r="A27" s="48"/>
      <c r="B27" s="48"/>
      <c r="C27" s="64"/>
      <c r="D27" s="50"/>
      <c r="E27" s="51"/>
      <c r="F27" s="52"/>
      <c r="G27" s="53"/>
      <c r="H27" s="54"/>
      <c r="I27" s="55"/>
      <c r="J27" s="56"/>
      <c r="K27" s="56"/>
      <c r="L27" s="56"/>
      <c r="M27" s="56"/>
      <c r="N27" s="56"/>
      <c r="O27" s="56"/>
      <c r="P27" s="57"/>
      <c r="Q27" s="57"/>
      <c r="R27" s="57"/>
      <c r="S27" s="57"/>
      <c r="T27" s="57"/>
      <c r="U27" s="58"/>
      <c r="V27" s="59"/>
      <c r="W27" s="60"/>
      <c r="X27" s="57"/>
      <c r="Y27" s="61"/>
      <c r="Z27" s="62"/>
      <c r="AA27" s="55"/>
      <c r="AB27" s="56"/>
      <c r="AC27" s="56"/>
      <c r="AD27" s="56"/>
      <c r="AE27" s="57"/>
      <c r="AF27" s="57"/>
      <c r="AG27" s="57"/>
      <c r="AH27" s="57"/>
      <c r="AI27" s="57"/>
      <c r="AJ27" s="58"/>
      <c r="AK27" s="59"/>
      <c r="AL27" s="60"/>
      <c r="AM27" s="57"/>
      <c r="AN27" s="61"/>
      <c r="AO27" s="62"/>
      <c r="AP27" s="55"/>
      <c r="AQ27" s="56"/>
      <c r="AR27" s="56"/>
      <c r="AS27" s="57"/>
      <c r="AT27" s="57"/>
      <c r="AU27" s="57"/>
      <c r="AV27" s="57"/>
      <c r="AW27" s="57"/>
      <c r="AX27" s="58"/>
      <c r="AY27" s="59"/>
      <c r="AZ27" s="60"/>
      <c r="BA27" s="57"/>
      <c r="BB27" s="61"/>
      <c r="BC27" s="62"/>
      <c r="BD27" s="55"/>
      <c r="BE27" s="56"/>
      <c r="BF27" s="56"/>
      <c r="BG27" s="57"/>
      <c r="BH27" s="57"/>
      <c r="BI27" s="57"/>
      <c r="BJ27" s="57"/>
      <c r="BK27" s="57"/>
      <c r="BL27" s="58"/>
      <c r="BM27" s="59"/>
      <c r="BN27" s="60"/>
      <c r="BO27" s="57"/>
      <c r="BP27" s="61"/>
      <c r="BQ27" s="62"/>
      <c r="BR27" s="55"/>
      <c r="BS27" s="56"/>
      <c r="BT27" s="56"/>
      <c r="BU27" s="57"/>
      <c r="BV27" s="57"/>
      <c r="BW27" s="57"/>
      <c r="BX27" s="57"/>
      <c r="BY27" s="57"/>
      <c r="BZ27" s="58"/>
      <c r="CA27" s="59">
        <f>BR27+BS27+BT27</f>
        <v>0</v>
      </c>
      <c r="CB27" s="60">
        <f>BU27</f>
        <v>0</v>
      </c>
      <c r="CC27" s="57">
        <f>(BV27*5)+(BW27*10)+(BX27*10)+(BY27*15)+(BZ27*20)</f>
        <v>0</v>
      </c>
      <c r="CD27" s="61">
        <f>CA27+CB27+CC27</f>
        <v>0</v>
      </c>
      <c r="CE27" s="62">
        <f>(MIN(CD$5:CD$30)/CD27)*100</f>
      </c>
      <c r="CF27" s="55"/>
      <c r="CG27" s="56"/>
      <c r="CH27" s="57"/>
      <c r="CI27" s="57"/>
      <c r="CJ27" s="57"/>
      <c r="CK27" s="57"/>
      <c r="CL27" s="58"/>
      <c r="CM27" s="59">
        <f>CF27+CG27</f>
        <v>0</v>
      </c>
      <c r="CN27" s="60">
        <f>CH27/2</f>
        <v>0</v>
      </c>
      <c r="CO27" s="57">
        <f>(CH27*5)+(CI27*10)+(CJ27*10)+(CK27*15)+(CL27*20)</f>
        <v>0</v>
      </c>
      <c r="CP27" s="61">
        <f>CM27+CN27+CO27</f>
        <v>0</v>
      </c>
      <c r="CQ27" s="55"/>
      <c r="CR27" s="56"/>
      <c r="CS27" s="57"/>
      <c r="CT27" s="57"/>
      <c r="CU27" s="57"/>
      <c r="CV27" s="57"/>
      <c r="CW27" s="58"/>
      <c r="CX27" s="59">
        <f>CQ27+CR27</f>
        <v>0</v>
      </c>
      <c r="CY27" s="60">
        <f>CS27/2</f>
        <v>0</v>
      </c>
      <c r="CZ27" s="57">
        <f>(CT27*3)+(CU27*5)+(CV27*5)+(CW27*20)</f>
        <v>0</v>
      </c>
      <c r="DA27" s="61">
        <f>CX27+CY27+CZ27</f>
        <v>0</v>
      </c>
      <c r="DB27" s="55"/>
      <c r="DC27" s="56"/>
      <c r="DD27" s="57"/>
      <c r="DE27" s="57"/>
      <c r="DF27" s="57"/>
      <c r="DG27" s="57"/>
      <c r="DH27" s="58"/>
      <c r="DI27" s="59">
        <f>DB27+DC27</f>
        <v>0</v>
      </c>
      <c r="DJ27" s="60">
        <f>DD27/2</f>
        <v>0</v>
      </c>
      <c r="DK27" s="57">
        <f>(DE27*3)+(DF27*5)+(DG27*5)+(DH27*20)</f>
        <v>0</v>
      </c>
      <c r="DL27" s="61">
        <f>DI27+DJ27+DK27</f>
        <v>0</v>
      </c>
    </row>
    <row r="28" spans="1:116" ht="15" customHeight="1">
      <c r="A28" s="48"/>
      <c r="B28" s="48"/>
      <c r="C28" s="64"/>
      <c r="D28" s="50"/>
      <c r="E28" s="51"/>
      <c r="F28" s="52"/>
      <c r="G28" s="53"/>
      <c r="H28" s="54"/>
      <c r="I28" s="55"/>
      <c r="J28" s="56"/>
      <c r="K28" s="56"/>
      <c r="L28" s="56"/>
      <c r="M28" s="56"/>
      <c r="N28" s="76"/>
      <c r="O28" s="56"/>
      <c r="P28" s="57"/>
      <c r="Q28" s="57"/>
      <c r="R28" s="57"/>
      <c r="S28" s="57"/>
      <c r="T28" s="57"/>
      <c r="U28" s="58"/>
      <c r="V28" s="59"/>
      <c r="W28" s="60"/>
      <c r="X28" s="57"/>
      <c r="Y28" s="61"/>
      <c r="Z28" s="62"/>
      <c r="AA28" s="55"/>
      <c r="AB28" s="56"/>
      <c r="AC28" s="56"/>
      <c r="AD28" s="56"/>
      <c r="AE28" s="57"/>
      <c r="AF28" s="57"/>
      <c r="AG28" s="57"/>
      <c r="AH28" s="57"/>
      <c r="AI28" s="57"/>
      <c r="AJ28" s="58"/>
      <c r="AK28" s="59"/>
      <c r="AL28" s="60"/>
      <c r="AM28" s="57"/>
      <c r="AN28" s="61"/>
      <c r="AO28" s="62"/>
      <c r="AP28" s="55"/>
      <c r="AQ28" s="56"/>
      <c r="AR28" s="56"/>
      <c r="AS28" s="57"/>
      <c r="AT28" s="57"/>
      <c r="AU28" s="57"/>
      <c r="AV28" s="57"/>
      <c r="AW28" s="57"/>
      <c r="AX28" s="58"/>
      <c r="AY28" s="59"/>
      <c r="AZ28" s="60"/>
      <c r="BA28" s="57"/>
      <c r="BB28" s="61"/>
      <c r="BC28" s="62"/>
      <c r="BD28" s="55"/>
      <c r="BE28" s="56"/>
      <c r="BF28" s="56"/>
      <c r="BG28" s="57"/>
      <c r="BH28" s="57"/>
      <c r="BI28" s="57"/>
      <c r="BJ28" s="57"/>
      <c r="BK28" s="57"/>
      <c r="BL28" s="58"/>
      <c r="BM28" s="59"/>
      <c r="BN28" s="60"/>
      <c r="BO28" s="57"/>
      <c r="BP28" s="61"/>
      <c r="BQ28" s="62"/>
      <c r="BR28" s="55"/>
      <c r="BS28" s="56"/>
      <c r="BT28" s="56"/>
      <c r="BU28" s="57"/>
      <c r="BV28" s="57"/>
      <c r="BW28" s="57"/>
      <c r="BX28" s="57"/>
      <c r="BY28" s="57"/>
      <c r="BZ28" s="58"/>
      <c r="CA28" s="59">
        <f>BR28+BS28+BT28</f>
        <v>0</v>
      </c>
      <c r="CB28" s="60">
        <f>BU28</f>
        <v>0</v>
      </c>
      <c r="CC28" s="57">
        <f>(BV28*5)+(BW28*10)+(BX28*10)+(BY28*15)+(BZ28*20)</f>
        <v>0</v>
      </c>
      <c r="CD28" s="61">
        <f>CA28+CB28+CC28</f>
        <v>0</v>
      </c>
      <c r="CE28" s="62">
        <f>(MIN(CD$5:CD$30)/CD28)*100</f>
      </c>
      <c r="CF28" s="55"/>
      <c r="CG28" s="56"/>
      <c r="CH28" s="57"/>
      <c r="CI28" s="57"/>
      <c r="CJ28" s="57"/>
      <c r="CK28" s="57"/>
      <c r="CL28" s="58"/>
      <c r="CM28" s="59">
        <f>CF28+CG28</f>
        <v>0</v>
      </c>
      <c r="CN28" s="60">
        <f>CH28/2</f>
        <v>0</v>
      </c>
      <c r="CO28" s="57">
        <f>(CH28*5)+(CI28*10)+(CJ28*10)+(CK28*15)+(CL28*20)</f>
        <v>0</v>
      </c>
      <c r="CP28" s="61">
        <f>CM28+CN28+CO28</f>
        <v>0</v>
      </c>
      <c r="CQ28" s="55"/>
      <c r="CR28" s="56"/>
      <c r="CS28" s="57"/>
      <c r="CT28" s="57"/>
      <c r="CU28" s="57"/>
      <c r="CV28" s="57"/>
      <c r="CW28" s="58"/>
      <c r="CX28" s="59">
        <f>CQ28+CR28</f>
        <v>0</v>
      </c>
      <c r="CY28" s="60">
        <f>CS28/2</f>
        <v>0</v>
      </c>
      <c r="CZ28" s="57">
        <f>(CT28*3)+(CU28*5)+(CV28*5)+(CW28*20)</f>
        <v>0</v>
      </c>
      <c r="DA28" s="61">
        <f>CX28+CY28+CZ28</f>
        <v>0</v>
      </c>
      <c r="DB28" s="55"/>
      <c r="DC28" s="56"/>
      <c r="DD28" s="57"/>
      <c r="DE28" s="57"/>
      <c r="DF28" s="57"/>
      <c r="DG28" s="57"/>
      <c r="DH28" s="58"/>
      <c r="DI28" s="59">
        <f>DB28+DC28</f>
        <v>0</v>
      </c>
      <c r="DJ28" s="60">
        <f>DD28/2</f>
        <v>0</v>
      </c>
      <c r="DK28" s="57">
        <f>(DE28*3)+(DF28*5)+(DG28*5)+(DH28*20)</f>
        <v>0</v>
      </c>
      <c r="DL28" s="61">
        <f>DI28+DJ28+DK28</f>
        <v>0</v>
      </c>
    </row>
    <row r="29" spans="1:116" ht="15" customHeight="1">
      <c r="A29" s="48"/>
      <c r="B29" s="48"/>
      <c r="C29" s="64"/>
      <c r="D29" s="50"/>
      <c r="E29" s="51"/>
      <c r="F29" s="52"/>
      <c r="G29" s="53"/>
      <c r="H29" s="54"/>
      <c r="I29" s="55"/>
      <c r="J29" s="56"/>
      <c r="K29" s="56"/>
      <c r="L29" s="56"/>
      <c r="M29" s="77"/>
      <c r="N29" s="78"/>
      <c r="O29" s="79"/>
      <c r="P29" s="57"/>
      <c r="Q29" s="57"/>
      <c r="R29" s="57"/>
      <c r="S29" s="57"/>
      <c r="T29" s="57"/>
      <c r="U29" s="58"/>
      <c r="V29" s="59"/>
      <c r="W29" s="60"/>
      <c r="X29" s="57"/>
      <c r="Y29" s="61"/>
      <c r="Z29" s="62"/>
      <c r="AA29" s="55"/>
      <c r="AB29" s="56"/>
      <c r="AC29" s="56"/>
      <c r="AD29" s="56"/>
      <c r="AE29" s="57"/>
      <c r="AF29" s="57"/>
      <c r="AG29" s="57"/>
      <c r="AH29" s="57"/>
      <c r="AI29" s="57"/>
      <c r="AJ29" s="58"/>
      <c r="AK29" s="59"/>
      <c r="AL29" s="60"/>
      <c r="AM29" s="57"/>
      <c r="AN29" s="61"/>
      <c r="AO29" s="62"/>
      <c r="AP29" s="55"/>
      <c r="AQ29" s="56"/>
      <c r="AR29" s="56"/>
      <c r="AS29" s="57"/>
      <c r="AT29" s="57"/>
      <c r="AU29" s="57"/>
      <c r="AV29" s="57"/>
      <c r="AW29" s="57"/>
      <c r="AX29" s="58"/>
      <c r="AY29" s="59"/>
      <c r="AZ29" s="60"/>
      <c r="BA29" s="57"/>
      <c r="BB29" s="61"/>
      <c r="BC29" s="62"/>
      <c r="BD29" s="55"/>
      <c r="BE29" s="56"/>
      <c r="BF29" s="56"/>
      <c r="BG29" s="57"/>
      <c r="BH29" s="57"/>
      <c r="BI29" s="57"/>
      <c r="BJ29" s="57"/>
      <c r="BK29" s="57"/>
      <c r="BL29" s="58"/>
      <c r="BM29" s="59"/>
      <c r="BN29" s="60"/>
      <c r="BO29" s="57"/>
      <c r="BP29" s="61"/>
      <c r="BQ29" s="62"/>
      <c r="BR29" s="55"/>
      <c r="BS29" s="56"/>
      <c r="BT29" s="56"/>
      <c r="BU29" s="57"/>
      <c r="BV29" s="57"/>
      <c r="BW29" s="57"/>
      <c r="BX29" s="57"/>
      <c r="BY29" s="57"/>
      <c r="BZ29" s="58"/>
      <c r="CA29" s="59">
        <f>BR29+BS29+BT29</f>
        <v>0</v>
      </c>
      <c r="CB29" s="60">
        <f>BU29</f>
        <v>0</v>
      </c>
      <c r="CC29" s="57">
        <f>(BV29*5)+(BW29*10)+(BX29*10)+(BY29*15)+(BZ29*20)</f>
        <v>0</v>
      </c>
      <c r="CD29" s="61">
        <f>CA29+CB29+CC29</f>
        <v>0</v>
      </c>
      <c r="CE29" s="62">
        <f>(MIN(CD$5:CD$30)/CD29)*100</f>
      </c>
      <c r="CF29" s="55"/>
      <c r="CG29" s="56"/>
      <c r="CH29" s="57"/>
      <c r="CI29" s="57"/>
      <c r="CJ29" s="57"/>
      <c r="CK29" s="57"/>
      <c r="CL29" s="58"/>
      <c r="CM29" s="59">
        <f>CF29+CG29</f>
        <v>0</v>
      </c>
      <c r="CN29" s="60">
        <f>CH29/2</f>
        <v>0</v>
      </c>
      <c r="CO29" s="57">
        <f>(CH29*5)+(CI29*10)+(CJ29*10)+(CK29*15)+(CL29*20)</f>
        <v>0</v>
      </c>
      <c r="CP29" s="61">
        <f>CM29+CN29+CO29</f>
        <v>0</v>
      </c>
      <c r="CQ29" s="55"/>
      <c r="CR29" s="56"/>
      <c r="CS29" s="57"/>
      <c r="CT29" s="57"/>
      <c r="CU29" s="57"/>
      <c r="CV29" s="57"/>
      <c r="CW29" s="58"/>
      <c r="CX29" s="59">
        <f>CQ29+CR29</f>
        <v>0</v>
      </c>
      <c r="CY29" s="60">
        <f>CS29/2</f>
        <v>0</v>
      </c>
      <c r="CZ29" s="57">
        <f>(CT29*3)+(CU29*5)+(CV29*5)+(CW29*20)</f>
        <v>0</v>
      </c>
      <c r="DA29" s="61">
        <f>CX29+CY29+CZ29</f>
        <v>0</v>
      </c>
      <c r="DB29" s="55"/>
      <c r="DC29" s="56"/>
      <c r="DD29" s="57"/>
      <c r="DE29" s="57"/>
      <c r="DF29" s="57"/>
      <c r="DG29" s="57"/>
      <c r="DH29" s="58"/>
      <c r="DI29" s="59">
        <f>DB29+DC29</f>
        <v>0</v>
      </c>
      <c r="DJ29" s="60">
        <f>DD29/2</f>
        <v>0</v>
      </c>
      <c r="DK29" s="57">
        <f>(DE29*3)+(DF29*5)+(DG29*5)+(DH29*20)</f>
        <v>0</v>
      </c>
      <c r="DL29" s="61">
        <f>DI29+DJ29+DK29</f>
        <v>0</v>
      </c>
    </row>
    <row r="30" spans="1:116" ht="15" customHeight="1">
      <c r="A30" s="48"/>
      <c r="B30" s="48"/>
      <c r="C30" s="64"/>
      <c r="D30" s="50"/>
      <c r="E30" s="51"/>
      <c r="F30" s="52"/>
      <c r="G30" s="53"/>
      <c r="H30" s="54"/>
      <c r="I30" s="55"/>
      <c r="J30" s="56"/>
      <c r="K30" s="56"/>
      <c r="L30" s="56"/>
      <c r="M30" s="56"/>
      <c r="N30" s="80"/>
      <c r="O30" s="56"/>
      <c r="P30" s="57"/>
      <c r="Q30" s="57"/>
      <c r="R30" s="57"/>
      <c r="S30" s="57"/>
      <c r="T30" s="57"/>
      <c r="U30" s="58"/>
      <c r="V30" s="59"/>
      <c r="W30" s="60"/>
      <c r="X30" s="57"/>
      <c r="Y30" s="61"/>
      <c r="Z30" s="62"/>
      <c r="AA30" s="55"/>
      <c r="AB30" s="56"/>
      <c r="AC30" s="56"/>
      <c r="AD30" s="56"/>
      <c r="AE30" s="57"/>
      <c r="AF30" s="57"/>
      <c r="AG30" s="57"/>
      <c r="AH30" s="57"/>
      <c r="AI30" s="57"/>
      <c r="AJ30" s="58"/>
      <c r="AK30" s="59"/>
      <c r="AL30" s="60"/>
      <c r="AM30" s="57"/>
      <c r="AN30" s="61"/>
      <c r="AO30" s="62"/>
      <c r="AP30" s="55"/>
      <c r="AQ30" s="56"/>
      <c r="AR30" s="56"/>
      <c r="AS30" s="57"/>
      <c r="AT30" s="57"/>
      <c r="AU30" s="57"/>
      <c r="AV30" s="57"/>
      <c r="AW30" s="57"/>
      <c r="AX30" s="58"/>
      <c r="AY30" s="59"/>
      <c r="AZ30" s="60"/>
      <c r="BA30" s="57"/>
      <c r="BB30" s="61"/>
      <c r="BC30" s="62"/>
      <c r="BD30" s="55"/>
      <c r="BE30" s="56"/>
      <c r="BF30" s="56"/>
      <c r="BG30" s="57"/>
      <c r="BH30" s="57"/>
      <c r="BI30" s="57"/>
      <c r="BJ30" s="57"/>
      <c r="BK30" s="57"/>
      <c r="BL30" s="58"/>
      <c r="BM30" s="59"/>
      <c r="BN30" s="60"/>
      <c r="BO30" s="57"/>
      <c r="BP30" s="61"/>
      <c r="BQ30" s="62"/>
      <c r="BR30" s="55"/>
      <c r="BS30" s="56"/>
      <c r="BT30" s="56"/>
      <c r="BU30" s="57"/>
      <c r="BV30" s="57"/>
      <c r="BW30" s="57"/>
      <c r="BX30" s="57"/>
      <c r="BY30" s="57"/>
      <c r="BZ30" s="58"/>
      <c r="CA30" s="59">
        <f>BR30+BS30+BT30</f>
        <v>0</v>
      </c>
      <c r="CB30" s="60">
        <f>BU30</f>
        <v>0</v>
      </c>
      <c r="CC30" s="57">
        <f>(BV30*5)+(BW30*10)+(BX30*10)+(BY30*15)+(BZ30*20)</f>
        <v>0</v>
      </c>
      <c r="CD30" s="61">
        <f>CA30+CB30+CC30</f>
        <v>0</v>
      </c>
      <c r="CE30" s="62">
        <f>(MIN(CD$5:CD$30)/CD30)*100</f>
      </c>
      <c r="CF30" s="55"/>
      <c r="CG30" s="56"/>
      <c r="CH30" s="57"/>
      <c r="CI30" s="57"/>
      <c r="CJ30" s="57"/>
      <c r="CK30" s="57"/>
      <c r="CL30" s="58"/>
      <c r="CM30" s="59">
        <f>CF30+CG30</f>
        <v>0</v>
      </c>
      <c r="CN30" s="60">
        <f>CH30/2</f>
        <v>0</v>
      </c>
      <c r="CO30" s="57">
        <f>(CH30*5)+(CI30*10)+(CJ30*10)+(CK30*15)+(CL30*20)</f>
        <v>0</v>
      </c>
      <c r="CP30" s="61">
        <f>CM30+CN30+CO30</f>
        <v>0</v>
      </c>
      <c r="CQ30" s="55"/>
      <c r="CR30" s="56"/>
      <c r="CS30" s="57"/>
      <c r="CT30" s="57"/>
      <c r="CU30" s="57"/>
      <c r="CV30" s="57"/>
      <c r="CW30" s="58"/>
      <c r="CX30" s="59">
        <f>CQ30+CR30</f>
        <v>0</v>
      </c>
      <c r="CY30" s="60">
        <f>CS30/2</f>
        <v>0</v>
      </c>
      <c r="CZ30" s="57">
        <f>(CT30*3)+(CU30*5)+(CV30*5)+(CW30*20)</f>
        <v>0</v>
      </c>
      <c r="DA30" s="61">
        <f>CX30+CY30+CZ30</f>
        <v>0</v>
      </c>
      <c r="DB30" s="55"/>
      <c r="DC30" s="56"/>
      <c r="DD30" s="57"/>
      <c r="DE30" s="57"/>
      <c r="DF30" s="57"/>
      <c r="DG30" s="57"/>
      <c r="DH30" s="58"/>
      <c r="DI30" s="59">
        <f>DB30+DC30</f>
        <v>0</v>
      </c>
      <c r="DJ30" s="60">
        <f>DD30/2</f>
        <v>0</v>
      </c>
      <c r="DK30" s="57">
        <f>(DE30*3)+(DF30*5)+(DG30*5)+(DH30*20)</f>
        <v>0</v>
      </c>
      <c r="DL30" s="61">
        <f>DI30+DJ30+DK30</f>
        <v>0</v>
      </c>
    </row>
    <row r="31" spans="1:116" ht="15" customHeight="1">
      <c r="A31" s="48"/>
      <c r="B31" s="48"/>
      <c r="C31" s="64"/>
      <c r="D31" s="72"/>
      <c r="E31" s="51"/>
      <c r="F31" s="52"/>
      <c r="G31" s="53"/>
      <c r="H31" s="54"/>
      <c r="I31" s="55"/>
      <c r="J31" s="56"/>
      <c r="K31" s="56"/>
      <c r="L31" s="56"/>
      <c r="M31" s="56"/>
      <c r="N31" s="56"/>
      <c r="O31" s="56"/>
      <c r="P31" s="57"/>
      <c r="Q31" s="57"/>
      <c r="R31" s="57"/>
      <c r="S31" s="57"/>
      <c r="T31" s="57"/>
      <c r="U31" s="58"/>
      <c r="V31" s="59"/>
      <c r="W31" s="60"/>
      <c r="X31" s="57"/>
      <c r="Y31" s="61"/>
      <c r="Z31" s="62"/>
      <c r="AA31" s="55"/>
      <c r="AB31" s="56"/>
      <c r="AC31" s="56"/>
      <c r="AD31" s="56"/>
      <c r="AE31" s="57"/>
      <c r="AF31" s="57"/>
      <c r="AG31" s="57"/>
      <c r="AH31" s="57"/>
      <c r="AI31" s="57"/>
      <c r="AJ31" s="58"/>
      <c r="AK31" s="59"/>
      <c r="AL31" s="60"/>
      <c r="AM31" s="57"/>
      <c r="AN31" s="61"/>
      <c r="AO31" s="62"/>
      <c r="AP31" s="55"/>
      <c r="AQ31" s="56"/>
      <c r="AR31" s="56"/>
      <c r="AS31" s="57"/>
      <c r="AT31" s="57"/>
      <c r="AU31" s="57"/>
      <c r="AV31" s="57"/>
      <c r="AW31" s="57"/>
      <c r="AX31" s="58"/>
      <c r="AY31" s="59"/>
      <c r="AZ31" s="60"/>
      <c r="BA31" s="57"/>
      <c r="BB31" s="61"/>
      <c r="BC31" s="62"/>
      <c r="BD31" s="55"/>
      <c r="BE31" s="56"/>
      <c r="BF31" s="56"/>
      <c r="BG31" s="57"/>
      <c r="BH31" s="57"/>
      <c r="BI31" s="57"/>
      <c r="BJ31" s="57"/>
      <c r="BK31" s="57"/>
      <c r="BL31" s="58"/>
      <c r="BM31" s="59"/>
      <c r="BN31" s="60"/>
      <c r="BO31" s="57"/>
      <c r="BP31" s="61"/>
      <c r="BQ31" s="62"/>
      <c r="BR31" s="55"/>
      <c r="BS31" s="56"/>
      <c r="BT31" s="56"/>
      <c r="BU31" s="57"/>
      <c r="BV31" s="57"/>
      <c r="BW31" s="57"/>
      <c r="BX31" s="57"/>
      <c r="BY31" s="57"/>
      <c r="BZ31" s="58"/>
      <c r="CA31" s="59"/>
      <c r="CB31" s="60"/>
      <c r="CC31" s="57"/>
      <c r="CD31" s="61"/>
      <c r="CE31" s="62"/>
      <c r="CF31" s="55"/>
      <c r="CG31" s="56"/>
      <c r="CH31" s="57"/>
      <c r="CI31" s="57"/>
      <c r="CJ31" s="57"/>
      <c r="CK31" s="57"/>
      <c r="CL31" s="58"/>
      <c r="CM31" s="59"/>
      <c r="CN31" s="60"/>
      <c r="CO31" s="57"/>
      <c r="CP31" s="61"/>
      <c r="CQ31" s="55"/>
      <c r="CR31" s="56"/>
      <c r="CS31" s="57"/>
      <c r="CT31" s="57"/>
      <c r="CU31" s="57"/>
      <c r="CV31" s="57"/>
      <c r="CW31" s="58"/>
      <c r="CX31" s="59"/>
      <c r="CY31" s="60"/>
      <c r="CZ31" s="57"/>
      <c r="DA31" s="61"/>
      <c r="DB31" s="55"/>
      <c r="DC31" s="56"/>
      <c r="DD31" s="57"/>
      <c r="DE31" s="57"/>
      <c r="DF31" s="57"/>
      <c r="DG31" s="57"/>
      <c r="DH31" s="58"/>
      <c r="DI31" s="59"/>
      <c r="DJ31" s="60"/>
      <c r="DK31" s="57"/>
      <c r="DL31" s="61"/>
    </row>
    <row r="32" spans="1:116" ht="15" customHeight="1">
      <c r="A32" s="48"/>
      <c r="B32" s="48"/>
      <c r="C32" s="42"/>
      <c r="D32" s="81"/>
      <c r="E32" s="51"/>
      <c r="F32" s="52"/>
      <c r="G32" s="53"/>
      <c r="H32" s="54"/>
      <c r="I32" s="55"/>
      <c r="J32" s="56"/>
      <c r="K32" s="56"/>
      <c r="L32" s="56"/>
      <c r="M32" s="56"/>
      <c r="N32" s="56"/>
      <c r="O32" s="56"/>
      <c r="P32" s="57"/>
      <c r="Q32" s="57"/>
      <c r="R32" s="57"/>
      <c r="S32" s="57"/>
      <c r="T32" s="57"/>
      <c r="U32" s="58"/>
      <c r="V32" s="59"/>
      <c r="W32" s="60"/>
      <c r="X32" s="57"/>
      <c r="Y32" s="61"/>
      <c r="Z32" s="62"/>
      <c r="AA32" s="55"/>
      <c r="AB32" s="56"/>
      <c r="AC32" s="56"/>
      <c r="AD32" s="56"/>
      <c r="AE32" s="57"/>
      <c r="AF32" s="57"/>
      <c r="AG32" s="57"/>
      <c r="AH32" s="57"/>
      <c r="AI32" s="57"/>
      <c r="AJ32" s="58"/>
      <c r="AK32" s="59"/>
      <c r="AL32" s="60"/>
      <c r="AM32" s="57"/>
      <c r="AN32" s="61"/>
      <c r="AO32" s="62"/>
      <c r="AP32" s="55"/>
      <c r="AQ32" s="56"/>
      <c r="AR32" s="56"/>
      <c r="AS32" s="57"/>
      <c r="AT32" s="57"/>
      <c r="AU32" s="57"/>
      <c r="AV32" s="57"/>
      <c r="AW32" s="57"/>
      <c r="AX32" s="58"/>
      <c r="AY32" s="59"/>
      <c r="AZ32" s="60"/>
      <c r="BA32" s="57"/>
      <c r="BB32" s="61"/>
      <c r="BC32" s="62"/>
      <c r="BD32" s="55"/>
      <c r="BE32" s="56"/>
      <c r="BF32" s="56"/>
      <c r="BG32" s="57"/>
      <c r="BH32" s="57"/>
      <c r="BI32" s="57"/>
      <c r="BJ32" s="57"/>
      <c r="BK32" s="57"/>
      <c r="BL32" s="58"/>
      <c r="BM32" s="59"/>
      <c r="BN32" s="60"/>
      <c r="BO32" s="57"/>
      <c r="BP32" s="61"/>
      <c r="BQ32" s="62"/>
      <c r="BR32" s="55"/>
      <c r="BS32" s="56"/>
      <c r="BT32" s="56"/>
      <c r="BU32" s="57"/>
      <c r="BV32" s="57"/>
      <c r="BW32" s="57"/>
      <c r="BX32" s="57"/>
      <c r="BY32" s="57"/>
      <c r="BZ32" s="58"/>
      <c r="CA32" s="59"/>
      <c r="CB32" s="60"/>
      <c r="CC32" s="57"/>
      <c r="CD32" s="61"/>
      <c r="CE32" s="62"/>
      <c r="CF32" s="55"/>
      <c r="CG32" s="56"/>
      <c r="CH32" s="57"/>
      <c r="CI32" s="57"/>
      <c r="CJ32" s="57"/>
      <c r="CK32" s="57"/>
      <c r="CL32" s="58"/>
      <c r="CM32" s="59"/>
      <c r="CN32" s="60"/>
      <c r="CO32" s="57"/>
      <c r="CP32" s="61"/>
      <c r="CQ32" s="55"/>
      <c r="CR32" s="56"/>
      <c r="CS32" s="57"/>
      <c r="CT32" s="57"/>
      <c r="CU32" s="57"/>
      <c r="CV32" s="57"/>
      <c r="CW32" s="58"/>
      <c r="CX32" s="59"/>
      <c r="CY32" s="60"/>
      <c r="CZ32" s="57"/>
      <c r="DA32" s="61"/>
      <c r="DB32" s="55"/>
      <c r="DC32" s="56"/>
      <c r="DD32" s="57"/>
      <c r="DE32" s="57"/>
      <c r="DF32" s="57"/>
      <c r="DG32" s="57"/>
      <c r="DH32" s="58"/>
      <c r="DI32" s="59"/>
      <c r="DJ32" s="60"/>
      <c r="DK32" s="57"/>
      <c r="DL32" s="61"/>
    </row>
    <row r="33" spans="1:116" ht="15" customHeight="1">
      <c r="A33" s="48"/>
      <c r="B33" s="48"/>
      <c r="C33" s="64"/>
      <c r="D33" s="50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7"/>
      <c r="Q33" s="57"/>
      <c r="R33" s="57"/>
      <c r="S33" s="57"/>
      <c r="T33" s="57"/>
      <c r="U33" s="58"/>
      <c r="V33" s="59"/>
      <c r="W33" s="60"/>
      <c r="X33" s="57"/>
      <c r="Y33" s="61"/>
      <c r="Z33" s="62"/>
      <c r="AA33" s="55"/>
      <c r="AB33" s="56"/>
      <c r="AC33" s="56"/>
      <c r="AD33" s="56"/>
      <c r="AE33" s="57"/>
      <c r="AF33" s="57"/>
      <c r="AG33" s="57"/>
      <c r="AH33" s="57"/>
      <c r="AI33" s="57"/>
      <c r="AJ33" s="58"/>
      <c r="AK33" s="59"/>
      <c r="AL33" s="60"/>
      <c r="AM33" s="57"/>
      <c r="AN33" s="61"/>
      <c r="AO33" s="62"/>
      <c r="AP33" s="55"/>
      <c r="AQ33" s="56"/>
      <c r="AR33" s="56"/>
      <c r="AS33" s="57"/>
      <c r="AT33" s="57"/>
      <c r="AU33" s="57"/>
      <c r="AV33" s="57"/>
      <c r="AW33" s="57"/>
      <c r="AX33" s="58"/>
      <c r="AY33" s="59"/>
      <c r="AZ33" s="60"/>
      <c r="BA33" s="57"/>
      <c r="BB33" s="61"/>
      <c r="BC33" s="62"/>
      <c r="BD33" s="55"/>
      <c r="BE33" s="56"/>
      <c r="BF33" s="56"/>
      <c r="BG33" s="57"/>
      <c r="BH33" s="57"/>
      <c r="BI33" s="57"/>
      <c r="BJ33" s="57"/>
      <c r="BK33" s="57"/>
      <c r="BL33" s="58"/>
      <c r="BM33" s="59"/>
      <c r="BN33" s="60"/>
      <c r="BO33" s="57"/>
      <c r="BP33" s="61"/>
      <c r="BQ33" s="62"/>
      <c r="BR33" s="55"/>
      <c r="BS33" s="56"/>
      <c r="BT33" s="56"/>
      <c r="BU33" s="57"/>
      <c r="BV33" s="57"/>
      <c r="BW33" s="57"/>
      <c r="BX33" s="57"/>
      <c r="BY33" s="57"/>
      <c r="BZ33" s="58"/>
      <c r="CA33" s="59">
        <f>BR33+BS33+BT33</f>
        <v>0</v>
      </c>
      <c r="CB33" s="60">
        <f>BU33</f>
        <v>0</v>
      </c>
      <c r="CC33" s="57">
        <f>(BV33*5)+(BW33*10)+(BX33*10)+(BY33*15)+(BZ33*20)</f>
        <v>0</v>
      </c>
      <c r="CD33" s="61">
        <f>CA33+CB33+CC33</f>
        <v>0</v>
      </c>
      <c r="CE33" s="62">
        <f>(MIN(CD$5:CD$30)/CD33)*100</f>
      </c>
      <c r="CF33" s="55"/>
      <c r="CG33" s="56"/>
      <c r="CH33" s="57"/>
      <c r="CI33" s="57"/>
      <c r="CJ33" s="57"/>
      <c r="CK33" s="57"/>
      <c r="CL33" s="58"/>
      <c r="CM33" s="59">
        <f>CF33+CG33</f>
        <v>0</v>
      </c>
      <c r="CN33" s="60">
        <f>CH33/2</f>
        <v>0</v>
      </c>
      <c r="CO33" s="57">
        <f>(CH33*5)+(CI33*10)+(CJ33*10)+(CK33*15)+(CL33*20)</f>
        <v>0</v>
      </c>
      <c r="CP33" s="61">
        <f>CM33+CN33+CO33</f>
        <v>0</v>
      </c>
      <c r="CQ33" s="55"/>
      <c r="CR33" s="56"/>
      <c r="CS33" s="57"/>
      <c r="CT33" s="57"/>
      <c r="CU33" s="57"/>
      <c r="CV33" s="57"/>
      <c r="CW33" s="58"/>
      <c r="CX33" s="59">
        <f>CQ33+CR33</f>
        <v>0</v>
      </c>
      <c r="CY33" s="60">
        <f>CS33/2</f>
        <v>0</v>
      </c>
      <c r="CZ33" s="57">
        <f>(CT33*3)+(CU33*5)+(CV33*5)+(CW33*20)</f>
        <v>0</v>
      </c>
      <c r="DA33" s="61">
        <f>CX33+CY33+CZ33</f>
        <v>0</v>
      </c>
      <c r="DB33" s="55"/>
      <c r="DC33" s="56"/>
      <c r="DD33" s="57"/>
      <c r="DE33" s="57"/>
      <c r="DF33" s="57"/>
      <c r="DG33" s="57"/>
      <c r="DH33" s="58"/>
      <c r="DI33" s="59">
        <f>DB33+DC33</f>
        <v>0</v>
      </c>
      <c r="DJ33" s="60">
        <f>DD33/2</f>
        <v>0</v>
      </c>
      <c r="DK33" s="57">
        <f>(DE33*3)+(DF33*5)+(DG33*5)+(DH33*20)</f>
        <v>0</v>
      </c>
      <c r="DL33" s="61">
        <f>DI33+DJ33+DK33</f>
        <v>0</v>
      </c>
    </row>
    <row r="34" spans="1:116" ht="12.75" customHeight="1">
      <c r="A34" s="83"/>
      <c r="B34" s="83"/>
      <c r="C34" s="82"/>
      <c r="D34" s="84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5"/>
      <c r="Z34" s="86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4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4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4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4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</row>
    <row r="35" spans="1:116" ht="12.75" customHeight="1">
      <c r="A35" s="83"/>
      <c r="B35" s="83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5"/>
      <c r="Z35" s="87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</row>
    <row r="36" spans="1:116" ht="12.75" customHeight="1">
      <c r="A36" s="83"/>
      <c r="B36" s="83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5"/>
      <c r="Z36" s="87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</row>
    <row r="37" spans="1:116" ht="12.75" customHeight="1">
      <c r="A37" s="83"/>
      <c r="B37" s="83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8"/>
      <c r="P37" s="82"/>
      <c r="Q37" s="82"/>
      <c r="R37" s="82"/>
      <c r="S37" s="82"/>
      <c r="T37" s="82"/>
      <c r="U37" s="82"/>
      <c r="V37" s="82"/>
      <c r="W37" s="82"/>
      <c r="X37" s="82"/>
      <c r="Y37" s="85"/>
      <c r="Z37" s="87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</row>
  </sheetData>
  <mergeCells count="7">
    <mergeCell ref="D1:H1"/>
    <mergeCell ref="I1:Y1"/>
    <mergeCell ref="AA1:AO1"/>
    <mergeCell ref="AP1:BC1"/>
    <mergeCell ref="BD1:BP1"/>
    <mergeCell ref="BR1:CE1"/>
    <mergeCell ref="CF1:CG1"/>
  </mergeCells>
  <printOptions/>
  <pageMargins left="0.25" right="0.25" top="0.5" bottom="0.25" header="0.5" footer="0.5"/>
  <pageSetup firstPageNumber="1" useFirstPageNumber="1" orientation="portrait" paperSize="9"/>
  <headerFooter alignWithMargins="0">
    <oddHeader>&amp;L&amp;"Arial,Regular"&amp;10Page &amp;P
IDPA Match Scoring Spreadsheet (X-Large)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6.3984375" style="89" customWidth="1"/>
    <col min="2" max="2" width="22" style="89" customWidth="1"/>
    <col min="3" max="3" width="4.8984375" style="89" customWidth="1"/>
    <col min="4" max="4" width="4.19921875" style="89" customWidth="1"/>
    <col min="5" max="5" width="7.296875" style="89" customWidth="1"/>
    <col min="6" max="256" width="10.296875" style="89" customWidth="1"/>
  </cols>
  <sheetData>
    <row r="1" spans="1:5" ht="12.75" customHeight="1">
      <c r="A1" s="83"/>
      <c r="B1" s="82"/>
      <c r="C1" s="82"/>
      <c r="D1" s="82"/>
      <c r="E1" s="82"/>
    </row>
    <row r="2" spans="1:5" ht="12.75" customHeight="1">
      <c r="A2" s="83"/>
      <c r="B2" s="82"/>
      <c r="C2" s="82"/>
      <c r="D2" s="82"/>
      <c r="E2" s="82"/>
    </row>
    <row r="3" spans="1:5" ht="12.75" customHeight="1">
      <c r="A3" s="83"/>
      <c r="B3" s="82"/>
      <c r="C3" s="82"/>
      <c r="D3" s="82"/>
      <c r="E3" s="82"/>
    </row>
    <row r="4" spans="1:5" ht="12.75" customHeight="1">
      <c r="A4" s="83"/>
      <c r="B4" s="82"/>
      <c r="C4" s="82"/>
      <c r="D4" s="82"/>
      <c r="E4" s="82"/>
    </row>
    <row r="5" spans="1:5" ht="12.75" customHeight="1">
      <c r="A5" s="83"/>
      <c r="B5" s="82"/>
      <c r="C5" s="82"/>
      <c r="D5" s="82"/>
      <c r="E5" s="82"/>
    </row>
    <row r="6" spans="1:5" ht="12.75" customHeight="1">
      <c r="A6" s="83"/>
      <c r="B6" s="82"/>
      <c r="C6" s="82"/>
      <c r="D6" s="82"/>
      <c r="E6" s="82"/>
    </row>
    <row r="7" spans="1:5" ht="12.75" customHeight="1">
      <c r="A7" s="83"/>
      <c r="B7" s="82"/>
      <c r="C7" s="82"/>
      <c r="D7" s="82"/>
      <c r="E7" s="82"/>
    </row>
    <row r="8" spans="1:5" ht="12.75" customHeight="1">
      <c r="A8" s="83"/>
      <c r="B8" s="82"/>
      <c r="C8" s="82"/>
      <c r="D8" s="82"/>
      <c r="E8" s="82"/>
    </row>
    <row r="9" spans="1:5" ht="12.75" customHeight="1">
      <c r="A9" s="83"/>
      <c r="B9" s="82"/>
      <c r="C9" s="82"/>
      <c r="D9" s="82"/>
      <c r="E9" s="82"/>
    </row>
    <row r="10" spans="1:5" ht="12.75" customHeight="1">
      <c r="A10" s="83"/>
      <c r="B10" s="82"/>
      <c r="C10" s="82"/>
      <c r="D10" s="82"/>
      <c r="E10" s="82"/>
    </row>
  </sheetData>
  <printOptions/>
  <pageMargins left="0.25" right="0.25" top="0.5" bottom="0.25" header="0.5" footer="0.5"/>
  <pageSetup firstPageNumber="1" useFirstPageNumber="1" orientation="landscape" paperSize="9" scale="25"/>
  <headerFooter alignWithMargins="0">
    <oddHeader>&amp;L&amp;"Arial,Regular"&amp;10Page &amp;P
IDPA Match Scoring Spreadsheet (X-Large)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/>
  <cp:category/>
  <cp:version/>
  <cp:contentType/>
  <cp:contentStatus/>
</cp:coreProperties>
</file>