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Rimfire Carbine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M8" i="1"/>
  <c r="DL8"/>
  <c r="DK8"/>
  <c r="DB8"/>
  <c r="DA8"/>
  <c r="CZ8"/>
  <c r="CQ8"/>
  <c r="CP8"/>
  <c r="CO8"/>
  <c r="CE8"/>
  <c r="CD8"/>
  <c r="CC8"/>
  <c r="BQ8"/>
  <c r="BP8"/>
  <c r="BO8"/>
  <c r="BC8"/>
  <c r="BB8"/>
  <c r="BA8"/>
  <c r="AO8"/>
  <c r="AN8"/>
  <c r="AM8"/>
  <c r="Z8"/>
  <c r="Y8"/>
  <c r="X8"/>
  <c r="J8"/>
  <c r="DM16"/>
  <c r="DL16"/>
  <c r="DK16"/>
  <c r="DB16"/>
  <c r="DA16"/>
  <c r="CZ16"/>
  <c r="CQ16"/>
  <c r="CP16"/>
  <c r="CO16"/>
  <c r="CE16"/>
  <c r="CD16"/>
  <c r="CC16"/>
  <c r="BQ16"/>
  <c r="BP16"/>
  <c r="BO16"/>
  <c r="BC16"/>
  <c r="BB16"/>
  <c r="BA16"/>
  <c r="AO16"/>
  <c r="AN16"/>
  <c r="AM16"/>
  <c r="Z16"/>
  <c r="Y16"/>
  <c r="X16"/>
  <c r="J16"/>
  <c r="AP16" l="1"/>
  <c r="CR16"/>
  <c r="BD8"/>
  <c r="DN16"/>
  <c r="DN8"/>
  <c r="DC16"/>
  <c r="BR16"/>
  <c r="AA16"/>
  <c r="DC8"/>
  <c r="I16"/>
  <c r="CF16"/>
  <c r="AA8"/>
  <c r="BR8"/>
  <c r="CR8"/>
  <c r="CF8"/>
  <c r="AP8"/>
  <c r="I8"/>
  <c r="H8"/>
  <c r="H16"/>
  <c r="BD16"/>
  <c r="DM9"/>
  <c r="DL9"/>
  <c r="DK9"/>
  <c r="DB9"/>
  <c r="DA9"/>
  <c r="CZ9"/>
  <c r="CQ9"/>
  <c r="CP9"/>
  <c r="CO9"/>
  <c r="CE9"/>
  <c r="CD9"/>
  <c r="CC9"/>
  <c r="BQ9"/>
  <c r="BP9"/>
  <c r="BO9"/>
  <c r="BC9"/>
  <c r="BB9"/>
  <c r="BA9"/>
  <c r="AO9"/>
  <c r="AN9"/>
  <c r="AM9"/>
  <c r="Z9"/>
  <c r="Y9"/>
  <c r="X9"/>
  <c r="J9"/>
  <c r="G16" l="1"/>
  <c r="G8"/>
  <c r="DC9"/>
  <c r="I9"/>
  <c r="H9"/>
  <c r="BD9"/>
  <c r="BR9"/>
  <c r="CR9"/>
  <c r="CF9"/>
  <c r="DN9"/>
  <c r="AP9"/>
  <c r="AA9"/>
  <c r="J6"/>
  <c r="X6"/>
  <c r="Y6"/>
  <c r="Z6"/>
  <c r="AM6"/>
  <c r="AN6"/>
  <c r="AO6"/>
  <c r="BA6"/>
  <c r="BB6"/>
  <c r="BC6"/>
  <c r="BO6"/>
  <c r="BP6"/>
  <c r="BQ6"/>
  <c r="CC6"/>
  <c r="CD6"/>
  <c r="CE6"/>
  <c r="CO6"/>
  <c r="CP6"/>
  <c r="CQ6"/>
  <c r="CZ6"/>
  <c r="DA6"/>
  <c r="DB6"/>
  <c r="DK6"/>
  <c r="DL6"/>
  <c r="DM6"/>
  <c r="J17"/>
  <c r="X17"/>
  <c r="Y17"/>
  <c r="Z17"/>
  <c r="AM17"/>
  <c r="AN17"/>
  <c r="AO17"/>
  <c r="BA17"/>
  <c r="BB17"/>
  <c r="BC17"/>
  <c r="BO17"/>
  <c r="BP17"/>
  <c r="BQ17"/>
  <c r="CC17"/>
  <c r="CD17"/>
  <c r="CE17"/>
  <c r="CO17"/>
  <c r="CP17"/>
  <c r="CQ17"/>
  <c r="CZ17"/>
  <c r="DA17"/>
  <c r="DB17"/>
  <c r="DK17"/>
  <c r="DL17"/>
  <c r="DM17"/>
  <c r="J11"/>
  <c r="X11"/>
  <c r="Y11"/>
  <c r="Z11"/>
  <c r="AM11"/>
  <c r="AN11"/>
  <c r="AO11"/>
  <c r="BA11"/>
  <c r="BB11"/>
  <c r="BC11"/>
  <c r="BO11"/>
  <c r="BP11"/>
  <c r="BQ11"/>
  <c r="CC11"/>
  <c r="CD11"/>
  <c r="CE11"/>
  <c r="CO11"/>
  <c r="CP11"/>
  <c r="CQ11"/>
  <c r="CZ11"/>
  <c r="DA11"/>
  <c r="DB11"/>
  <c r="DK11"/>
  <c r="DL11"/>
  <c r="DM11"/>
  <c r="J12"/>
  <c r="X12"/>
  <c r="Y12"/>
  <c r="Z12"/>
  <c r="AM12"/>
  <c r="AN12"/>
  <c r="AO12"/>
  <c r="BA12"/>
  <c r="BB12"/>
  <c r="BC12"/>
  <c r="BO12"/>
  <c r="BP12"/>
  <c r="BQ12"/>
  <c r="CC12"/>
  <c r="CD12"/>
  <c r="CE12"/>
  <c r="CO12"/>
  <c r="CP12"/>
  <c r="CQ12"/>
  <c r="CZ12"/>
  <c r="DA12"/>
  <c r="DB12"/>
  <c r="DK12"/>
  <c r="DL12"/>
  <c r="DM12"/>
  <c r="J15"/>
  <c r="X15"/>
  <c r="Y15"/>
  <c r="Z15"/>
  <c r="AM15"/>
  <c r="AN15"/>
  <c r="AO15"/>
  <c r="BA15"/>
  <c r="BB15"/>
  <c r="BC15"/>
  <c r="BO15"/>
  <c r="BP15"/>
  <c r="BQ15"/>
  <c r="CC15"/>
  <c r="CD15"/>
  <c r="CE15"/>
  <c r="CO15"/>
  <c r="CP15"/>
  <c r="CQ15"/>
  <c r="CZ15"/>
  <c r="DA15"/>
  <c r="DB15"/>
  <c r="DK15"/>
  <c r="DL15"/>
  <c r="DM15"/>
  <c r="J14"/>
  <c r="X14"/>
  <c r="Y14"/>
  <c r="Z14"/>
  <c r="AM14"/>
  <c r="AN14"/>
  <c r="AO14"/>
  <c r="BA14"/>
  <c r="BB14"/>
  <c r="BC14"/>
  <c r="BO14"/>
  <c r="BP14"/>
  <c r="BQ14"/>
  <c r="CC14"/>
  <c r="CD14"/>
  <c r="CE14"/>
  <c r="CO14"/>
  <c r="CP14"/>
  <c r="CQ14"/>
  <c r="CZ14"/>
  <c r="DA14"/>
  <c r="DB14"/>
  <c r="DK14"/>
  <c r="DL14"/>
  <c r="DM14"/>
  <c r="J5"/>
  <c r="X5"/>
  <c r="Y5"/>
  <c r="Z5"/>
  <c r="AM5"/>
  <c r="AN5"/>
  <c r="AO5"/>
  <c r="BA5"/>
  <c r="BB5"/>
  <c r="BC5"/>
  <c r="BO5"/>
  <c r="BP5"/>
  <c r="BQ5"/>
  <c r="CC5"/>
  <c r="CD5"/>
  <c r="CE5"/>
  <c r="CO5"/>
  <c r="CP5"/>
  <c r="CQ5"/>
  <c r="CZ5"/>
  <c r="DA5"/>
  <c r="DB5"/>
  <c r="DK5"/>
  <c r="DL5"/>
  <c r="DM5"/>
  <c r="BA10"/>
  <c r="BB10"/>
  <c r="BC10"/>
  <c r="BO10"/>
  <c r="BP10"/>
  <c r="BQ10"/>
  <c r="CC10"/>
  <c r="CD10"/>
  <c r="CE10"/>
  <c r="BA7"/>
  <c r="BB7"/>
  <c r="BC7"/>
  <c r="BO7"/>
  <c r="BP7"/>
  <c r="BQ7"/>
  <c r="CC7"/>
  <c r="CD7"/>
  <c r="CE7"/>
  <c r="AM7"/>
  <c r="X7"/>
  <c r="AM10"/>
  <c r="X10"/>
  <c r="AN7"/>
  <c r="AN10"/>
  <c r="Y7"/>
  <c r="CQ7"/>
  <c r="CQ10"/>
  <c r="AO7"/>
  <c r="AO10"/>
  <c r="Z7"/>
  <c r="Z10"/>
  <c r="Y10"/>
  <c r="DM7"/>
  <c r="DL7"/>
  <c r="DK7"/>
  <c r="DB7"/>
  <c r="DA7"/>
  <c r="CZ7"/>
  <c r="CP7"/>
  <c r="CO7"/>
  <c r="J7"/>
  <c r="DK10"/>
  <c r="DL10"/>
  <c r="DM10"/>
  <c r="CZ10"/>
  <c r="DA10"/>
  <c r="DB10"/>
  <c r="CO10"/>
  <c r="CP10"/>
  <c r="J10"/>
  <c r="G9" l="1"/>
  <c r="DN7"/>
  <c r="CR7"/>
  <c r="DC6"/>
  <c r="CR5"/>
  <c r="CF14"/>
  <c r="CF6"/>
  <c r="DN6"/>
  <c r="CR6"/>
  <c r="BR6"/>
  <c r="CF10"/>
  <c r="DC5"/>
  <c r="CR14"/>
  <c r="CF5"/>
  <c r="DN14"/>
  <c r="BR14"/>
  <c r="DN10"/>
  <c r="DN5"/>
  <c r="BR5"/>
  <c r="DC14"/>
  <c r="BD14"/>
  <c r="CR10"/>
  <c r="DC10"/>
  <c r="DC7"/>
  <c r="I7"/>
  <c r="BR7"/>
  <c r="DC15"/>
  <c r="CF15"/>
  <c r="DC12"/>
  <c r="CF12"/>
  <c r="DC11"/>
  <c r="CF11"/>
  <c r="DN17"/>
  <c r="CR17"/>
  <c r="BR17"/>
  <c r="CF7"/>
  <c r="DN15"/>
  <c r="CR15"/>
  <c r="BR15"/>
  <c r="DN12"/>
  <c r="CR12"/>
  <c r="BR12"/>
  <c r="DN11"/>
  <c r="CR11"/>
  <c r="BR11"/>
  <c r="DC17"/>
  <c r="CF17"/>
  <c r="I10"/>
  <c r="AP14"/>
  <c r="AP15"/>
  <c r="AP6"/>
  <c r="BR10"/>
  <c r="AA7"/>
  <c r="BD10"/>
  <c r="AP5"/>
  <c r="I14"/>
  <c r="I15"/>
  <c r="I5"/>
  <c r="BD5"/>
  <c r="H5"/>
  <c r="AA5"/>
  <c r="H14"/>
  <c r="AA14"/>
  <c r="BD15"/>
  <c r="H15"/>
  <c r="AA15"/>
  <c r="BD12"/>
  <c r="I12"/>
  <c r="AP12"/>
  <c r="H12"/>
  <c r="AA12"/>
  <c r="BD11"/>
  <c r="AP11"/>
  <c r="I11"/>
  <c r="H11"/>
  <c r="AA11"/>
  <c r="BD17"/>
  <c r="AP17"/>
  <c r="I17"/>
  <c r="H17"/>
  <c r="AA17"/>
  <c r="I6"/>
  <c r="BD6"/>
  <c r="H6"/>
  <c r="AA6"/>
  <c r="BD7"/>
  <c r="H7"/>
  <c r="H10"/>
  <c r="AP7"/>
  <c r="AP10"/>
  <c r="AA10"/>
  <c r="CG8" l="1"/>
  <c r="CG16"/>
  <c r="BS8"/>
  <c r="BS16"/>
  <c r="BE8"/>
  <c r="BE16"/>
  <c r="AQ16"/>
  <c r="AQ8"/>
  <c r="AB8"/>
  <c r="AB16"/>
  <c r="G10"/>
  <c r="CG9"/>
  <c r="BS9"/>
  <c r="BE9"/>
  <c r="AQ9"/>
  <c r="AB9"/>
  <c r="G17"/>
  <c r="G15"/>
  <c r="G14"/>
  <c r="G6"/>
  <c r="CG5"/>
  <c r="G12"/>
  <c r="G11"/>
  <c r="G5"/>
  <c r="BE11"/>
  <c r="BS12"/>
  <c r="CG6"/>
  <c r="CG10"/>
  <c r="BE5"/>
  <c r="BE17"/>
  <c r="BS10"/>
  <c r="G7"/>
  <c r="BS7"/>
  <c r="BE12"/>
  <c r="CG15"/>
  <c r="BS15"/>
  <c r="BS5"/>
  <c r="BS14"/>
  <c r="BE14"/>
  <c r="BE6"/>
  <c r="BE15"/>
  <c r="BE10"/>
  <c r="BS17"/>
  <c r="BS11"/>
  <c r="CG12"/>
  <c r="BE7"/>
  <c r="BS6"/>
  <c r="CG17"/>
  <c r="CG14"/>
  <c r="CG11"/>
  <c r="CG7"/>
  <c r="AQ5"/>
  <c r="AQ15"/>
  <c r="AQ12"/>
  <c r="AQ11"/>
  <c r="AQ14"/>
  <c r="AQ17"/>
  <c r="AQ6"/>
  <c r="AQ7"/>
  <c r="AQ10"/>
  <c r="AB14"/>
  <c r="AB17"/>
  <c r="AB6"/>
  <c r="AB10"/>
  <c r="AB7"/>
  <c r="AB5"/>
  <c r="AB15"/>
  <c r="AB12"/>
  <c r="AB11"/>
  <c r="F8" l="1"/>
  <c r="F16"/>
  <c r="F9"/>
  <c r="F17"/>
  <c r="F6"/>
  <c r="F14"/>
  <c r="F15"/>
  <c r="F11"/>
  <c r="F7"/>
  <c r="F12"/>
  <c r="F5"/>
  <c r="F10"/>
</calcChain>
</file>

<file path=xl/sharedStrings.xml><?xml version="1.0" encoding="utf-8"?>
<sst xmlns="http://schemas.openxmlformats.org/spreadsheetml/2006/main" count="169" uniqueCount="58">
  <si>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</si>
  <si>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</si>
  <si>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</si>
  <si>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</si>
  <si>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</si>
  <si>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</si>
  <si>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</si>
  <si>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</si>
  <si>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</si>
  <si>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</si>
  <si>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</si>
  <si>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</si>
  <si>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</si>
  <si>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</si>
  <si>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</si>
  <si>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</si>
  <si>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</si>
  <si>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</si>
  <si>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</si>
  <si>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</si>
  <si>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</si>
  <si>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</si>
  <si>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</si>
  <si>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</si>
  <si>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</si>
  <si>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</si>
  <si>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</si>
  <si>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</si>
  <si>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</si>
  <si>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</si>
  <si>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</si>
  <si>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</si>
  <si>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</si>
  <si>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</si>
  <si>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</si>
  <si>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</si>
  <si>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</si>
  <si>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</si>
  <si>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</si>
  <si>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</si>
  <si>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Michael C</t>
  </si>
  <si>
    <t>Dan Z</t>
  </si>
  <si>
    <t>RJ H</t>
  </si>
  <si>
    <t>Gary R</t>
  </si>
  <si>
    <t>AR22</t>
  </si>
  <si>
    <t>Tac</t>
  </si>
  <si>
    <t>Optic</t>
  </si>
  <si>
    <t>Tactical (Red Dot)</t>
  </si>
  <si>
    <t>Open (Optic)</t>
  </si>
  <si>
    <t>Rich N.</t>
  </si>
  <si>
    <t>Total</t>
  </si>
  <si>
    <t>Carter R.</t>
  </si>
  <si>
    <t>Robert G.</t>
  </si>
  <si>
    <t>Grady S.</t>
  </si>
  <si>
    <t>Kirk S.</t>
  </si>
  <si>
    <t>John Hk.</t>
  </si>
  <si>
    <t>Damon V.</t>
  </si>
  <si>
    <t>Juan M.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</si>
</sst>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21"/>
  <sheetViews>
    <sheetView tabSelected="1" workbookViewId="0">
      <selection activeCell="D7" sqref="D7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7.710937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>
      <c r="A1" s="24" t="s">
        <v>35</v>
      </c>
      <c r="B1" s="33" t="s">
        <v>33</v>
      </c>
      <c r="C1" s="33" t="s">
        <v>0</v>
      </c>
      <c r="D1" s="24"/>
      <c r="E1" s="24"/>
      <c r="F1" s="48" t="s">
        <v>1</v>
      </c>
      <c r="G1" s="50"/>
      <c r="H1" s="50"/>
      <c r="I1" s="50"/>
      <c r="J1" s="49"/>
      <c r="K1" s="48" t="s">
        <v>2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49"/>
      <c r="AB1" s="24"/>
      <c r="AC1" s="48" t="s">
        <v>3</v>
      </c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49"/>
      <c r="AR1" s="48" t="s">
        <v>4</v>
      </c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49"/>
      <c r="BF1" s="48" t="s">
        <v>5</v>
      </c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49"/>
      <c r="BS1" s="24"/>
      <c r="BT1" s="51" t="s">
        <v>6</v>
      </c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3"/>
      <c r="CH1" s="48" t="s">
        <v>7</v>
      </c>
      <c r="CI1" s="49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>
      <c r="A2" s="36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29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7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7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7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7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7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7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7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7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>
      <c r="A3" s="34"/>
      <c r="B3" s="35"/>
      <c r="C3" s="46"/>
      <c r="D3" s="47"/>
      <c r="E3" s="47"/>
      <c r="F3" s="31"/>
      <c r="G3" s="32"/>
      <c r="H3" s="21"/>
      <c r="I3" s="7"/>
      <c r="J3" s="23"/>
      <c r="K3" s="1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13"/>
      <c r="X3" s="6"/>
      <c r="Y3" s="10"/>
      <c r="Z3" s="3"/>
      <c r="AA3" s="11"/>
      <c r="AB3" s="30"/>
      <c r="AC3" s="26"/>
      <c r="AD3" s="2"/>
      <c r="AE3" s="2"/>
      <c r="AF3" s="2"/>
      <c r="AG3" s="3"/>
      <c r="AH3" s="3"/>
      <c r="AI3" s="3"/>
      <c r="AJ3" s="3"/>
      <c r="AK3" s="3"/>
      <c r="AL3" s="3"/>
      <c r="AM3" s="6"/>
      <c r="AN3" s="10"/>
      <c r="AO3" s="3"/>
      <c r="AP3" s="11"/>
      <c r="AQ3" s="30"/>
      <c r="AR3" s="12"/>
      <c r="AS3" s="2"/>
      <c r="AT3" s="2"/>
      <c r="AU3" s="3"/>
      <c r="AV3" s="3"/>
      <c r="AW3" s="3"/>
      <c r="AX3" s="3"/>
      <c r="AY3" s="3"/>
      <c r="AZ3" s="3"/>
      <c r="BA3" s="6"/>
      <c r="BB3" s="10"/>
      <c r="BC3" s="3"/>
      <c r="BD3" s="11"/>
      <c r="BE3" s="30"/>
      <c r="BF3" s="12"/>
      <c r="BG3" s="2"/>
      <c r="BH3" s="2"/>
      <c r="BI3" s="3"/>
      <c r="BJ3" s="3"/>
      <c r="BK3" s="3"/>
      <c r="BL3" s="3"/>
      <c r="BM3" s="3"/>
      <c r="BN3" s="3"/>
      <c r="BO3" s="6"/>
      <c r="BP3" s="10"/>
      <c r="BQ3" s="3"/>
      <c r="BR3" s="11"/>
      <c r="BS3" s="30"/>
      <c r="BT3" s="12"/>
      <c r="BU3" s="2"/>
      <c r="BV3" s="2"/>
      <c r="BW3" s="3"/>
      <c r="BX3" s="3"/>
      <c r="BY3" s="3"/>
      <c r="BZ3" s="3"/>
      <c r="CA3" s="3"/>
      <c r="CB3" s="3"/>
      <c r="CC3" s="6"/>
      <c r="CD3" s="10"/>
      <c r="CE3" s="3"/>
      <c r="CF3" s="11"/>
      <c r="CG3" s="30"/>
      <c r="CH3" s="12"/>
      <c r="CI3" s="2"/>
      <c r="CJ3" s="3"/>
      <c r="CK3" s="3"/>
      <c r="CL3" s="3"/>
      <c r="CM3" s="3"/>
      <c r="CN3" s="3"/>
      <c r="CO3" s="6"/>
      <c r="CP3" s="10"/>
      <c r="CQ3" s="3"/>
      <c r="CR3" s="11"/>
      <c r="CS3" s="12"/>
      <c r="CT3" s="2"/>
      <c r="CU3" s="3"/>
      <c r="CV3" s="3"/>
      <c r="CW3" s="3"/>
      <c r="CX3" s="3"/>
      <c r="CY3" s="3"/>
      <c r="CZ3" s="6"/>
      <c r="DA3" s="10"/>
      <c r="DB3" s="3"/>
      <c r="DC3" s="11"/>
      <c r="DD3" s="12"/>
      <c r="DE3" s="2"/>
      <c r="DF3" s="3"/>
      <c r="DG3" s="3"/>
      <c r="DH3" s="3"/>
      <c r="DI3" s="3"/>
      <c r="DJ3" s="3"/>
      <c r="DK3" s="6"/>
      <c r="DL3" s="10"/>
      <c r="DM3" s="3"/>
      <c r="DN3" s="11"/>
    </row>
    <row r="4" spans="1:118" ht="15">
      <c r="A4" s="34"/>
      <c r="B4" s="35"/>
      <c r="C4" s="40" t="s">
        <v>47</v>
      </c>
      <c r="D4" s="41"/>
      <c r="E4" s="41"/>
      <c r="F4" s="31"/>
      <c r="G4" s="32"/>
      <c r="H4" s="21"/>
      <c r="I4" s="7"/>
      <c r="J4" s="23"/>
      <c r="K4" s="1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13"/>
      <c r="X4" s="6"/>
      <c r="Y4" s="10"/>
      <c r="Z4" s="3"/>
      <c r="AA4" s="11"/>
      <c r="AB4" s="30"/>
      <c r="AC4" s="26"/>
      <c r="AD4" s="2"/>
      <c r="AE4" s="2"/>
      <c r="AF4" s="2"/>
      <c r="AG4" s="3"/>
      <c r="AH4" s="3"/>
      <c r="AI4" s="3"/>
      <c r="AJ4" s="3"/>
      <c r="AK4" s="3"/>
      <c r="AL4" s="3"/>
      <c r="AM4" s="6"/>
      <c r="AN4" s="10"/>
      <c r="AO4" s="3"/>
      <c r="AP4" s="11"/>
      <c r="AQ4" s="30"/>
      <c r="AR4" s="12"/>
      <c r="AS4" s="2"/>
      <c r="AT4" s="2"/>
      <c r="AU4" s="3"/>
      <c r="AV4" s="3"/>
      <c r="AW4" s="3"/>
      <c r="AX4" s="3"/>
      <c r="AY4" s="3"/>
      <c r="AZ4" s="3"/>
      <c r="BA4" s="6"/>
      <c r="BB4" s="10"/>
      <c r="BC4" s="3"/>
      <c r="BD4" s="11"/>
      <c r="BE4" s="30"/>
      <c r="BF4" s="12"/>
      <c r="BG4" s="2"/>
      <c r="BH4" s="2"/>
      <c r="BI4" s="3"/>
      <c r="BJ4" s="3"/>
      <c r="BK4" s="3"/>
      <c r="BL4" s="3"/>
      <c r="BM4" s="3"/>
      <c r="BN4" s="3"/>
      <c r="BO4" s="6"/>
      <c r="BP4" s="10"/>
      <c r="BQ4" s="3"/>
      <c r="BR4" s="11"/>
      <c r="BS4" s="30"/>
      <c r="BT4" s="12"/>
      <c r="BU4" s="2"/>
      <c r="BV4" s="2"/>
      <c r="BW4" s="3"/>
      <c r="BX4" s="3"/>
      <c r="BY4" s="3"/>
      <c r="BZ4" s="3"/>
      <c r="CA4" s="3"/>
      <c r="CB4" s="3"/>
      <c r="CC4" s="6"/>
      <c r="CD4" s="10"/>
      <c r="CE4" s="3"/>
      <c r="CF4" s="11"/>
      <c r="CG4" s="30"/>
      <c r="CH4" s="12"/>
      <c r="CI4" s="2"/>
      <c r="CJ4" s="3"/>
      <c r="CK4" s="3"/>
      <c r="CL4" s="3"/>
      <c r="CM4" s="3"/>
      <c r="CN4" s="3"/>
      <c r="CO4" s="6"/>
      <c r="CP4" s="10"/>
      <c r="CQ4" s="3"/>
      <c r="CR4" s="11"/>
      <c r="CS4" s="12"/>
      <c r="CT4" s="2"/>
      <c r="CU4" s="3"/>
      <c r="CV4" s="3"/>
      <c r="CW4" s="3"/>
      <c r="CX4" s="3"/>
      <c r="CY4" s="3"/>
      <c r="CZ4" s="6"/>
      <c r="DA4" s="10"/>
      <c r="DB4" s="3"/>
      <c r="DC4" s="11"/>
      <c r="DD4" s="12"/>
      <c r="DE4" s="2"/>
      <c r="DF4" s="3"/>
      <c r="DG4" s="3"/>
      <c r="DH4" s="3"/>
      <c r="DI4" s="3"/>
      <c r="DJ4" s="3"/>
      <c r="DK4" s="6"/>
      <c r="DL4" s="10"/>
      <c r="DM4" s="3"/>
      <c r="DN4" s="11"/>
    </row>
    <row r="5" spans="1:118" ht="15">
      <c r="A5" s="34">
        <v>1</v>
      </c>
      <c r="B5" s="35">
        <v>1</v>
      </c>
      <c r="C5" s="38" t="s">
        <v>52</v>
      </c>
      <c r="D5" s="25" t="s">
        <v>44</v>
      </c>
      <c r="E5" s="9" t="s">
        <v>45</v>
      </c>
      <c r="F5" s="31">
        <f t="shared" ref="F5:F12" si="0" xml:space="preserve"> AB5+AQ5+BE5+BS5</f>
        <v>323.87442586501169</v>
      </c>
      <c r="G5" s="32">
        <f t="shared" ref="G5:G12" si="1">H5+I5+J5</f>
        <v>253.35999999999999</v>
      </c>
      <c r="H5" s="21">
        <f t="shared" ref="H5:H12" si="2">X5+AM5+BA5+BO5+CC5+CO5+CZ5+DK5</f>
        <v>243.35999999999999</v>
      </c>
      <c r="I5" s="7">
        <f t="shared" ref="I5:I12" si="3">Z5+AO5+BC5+BQ5+CE5+CQ5+DB5+DM5</f>
        <v>0</v>
      </c>
      <c r="J5" s="23">
        <f t="shared" ref="J5:J12" si="4">R5+AG5+AU5+BI5+BW5+CJ5+CU5+DF5</f>
        <v>10</v>
      </c>
      <c r="K5" s="12">
        <v>77.75</v>
      </c>
      <c r="L5" s="2"/>
      <c r="M5" s="2"/>
      <c r="N5" s="2"/>
      <c r="O5" s="2"/>
      <c r="P5" s="27"/>
      <c r="Q5" s="2"/>
      <c r="R5" s="3">
        <v>0</v>
      </c>
      <c r="S5" s="3"/>
      <c r="T5" s="3"/>
      <c r="U5" s="3"/>
      <c r="V5" s="3"/>
      <c r="W5" s="13"/>
      <c r="X5" s="6">
        <f t="shared" ref="X5:X12" si="5">IF(K5="DQ",0,K5+L5+M5+N5+O5+P5+Q5)</f>
        <v>77.75</v>
      </c>
      <c r="Y5" s="10">
        <f t="shared" ref="Y5:Y12" si="6">R5</f>
        <v>0</v>
      </c>
      <c r="Z5" s="3">
        <f t="shared" ref="Z5:Z12" si="7">(S5*5)+(T5*10)+(U5*10)+(V5*15)+(W5*20)</f>
        <v>0</v>
      </c>
      <c r="AA5" s="11">
        <f t="shared" ref="AA5:AA12" si="8">IF(K5="DQ",0,X5+Y5+Z5)</f>
        <v>77.75</v>
      </c>
      <c r="AB5" s="30">
        <f t="shared" ref="AB5:AB12" si="9">(MIN(AA$5:AA$17)/AA5)*100</f>
        <v>43.279742765273312</v>
      </c>
      <c r="AC5" s="12">
        <v>24.99</v>
      </c>
      <c r="AD5" s="2"/>
      <c r="AE5" s="2"/>
      <c r="AF5" s="2"/>
      <c r="AG5" s="3">
        <v>5</v>
      </c>
      <c r="AH5" s="3"/>
      <c r="AI5" s="3"/>
      <c r="AJ5" s="3"/>
      <c r="AK5" s="3"/>
      <c r="AL5" s="3"/>
      <c r="AM5" s="6">
        <f t="shared" ref="AM5:AM12" si="10">IF(AC5="DQ",0,AC5+AD5+AE5+AF5)</f>
        <v>24.99</v>
      </c>
      <c r="AN5" s="10">
        <f t="shared" ref="AN5:AN12" si="11">AG5</f>
        <v>5</v>
      </c>
      <c r="AO5" s="3">
        <f t="shared" ref="AO5:AO12" si="12">(AH5*5)+(AI5*10)+(AJ5*10)+(AK5*15)+(AL5*20)</f>
        <v>0</v>
      </c>
      <c r="AP5" s="11">
        <f t="shared" ref="AP5:AP12" si="13">IF(AC5="DQ",0,AM5+AN5+AO5)</f>
        <v>29.99</v>
      </c>
      <c r="AQ5" s="30">
        <f t="shared" ref="AQ5:AQ12" si="14">(MIN(AP$5:AP$17)/AP5)*100</f>
        <v>100</v>
      </c>
      <c r="AR5" s="12">
        <v>30.29</v>
      </c>
      <c r="AS5" s="2"/>
      <c r="AT5" s="2"/>
      <c r="AU5" s="3">
        <v>2</v>
      </c>
      <c r="AV5" s="3"/>
      <c r="AW5" s="3"/>
      <c r="AX5" s="3"/>
      <c r="AY5" s="3"/>
      <c r="AZ5" s="3"/>
      <c r="BA5" s="6">
        <f>AR5+AS5+AT5</f>
        <v>30.29</v>
      </c>
      <c r="BB5" s="10">
        <f t="shared" ref="BB5:BB12" si="15">AU5</f>
        <v>2</v>
      </c>
      <c r="BC5" s="3">
        <f t="shared" ref="BC5:BC12" si="16">(AV5*5)+(AW5*10)+(AX5*10)+(AY5*15)+(AZ5*20)</f>
        <v>0</v>
      </c>
      <c r="BD5" s="11">
        <f>BA5+BB5+BC5</f>
        <v>32.29</v>
      </c>
      <c r="BE5" s="30">
        <f t="shared" ref="BE5:BE12" si="17">(MIN(BD$5:BD$17)/BD5)*100</f>
        <v>90.523381851966562</v>
      </c>
      <c r="BF5" s="12">
        <v>53.1</v>
      </c>
      <c r="BG5" s="2"/>
      <c r="BH5" s="2"/>
      <c r="BI5" s="3">
        <v>3</v>
      </c>
      <c r="BJ5" s="3"/>
      <c r="BK5" s="3"/>
      <c r="BL5" s="3"/>
      <c r="BM5" s="3"/>
      <c r="BN5" s="3"/>
      <c r="BO5" s="6">
        <f>BF5+BG5+BH5</f>
        <v>53.1</v>
      </c>
      <c r="BP5" s="10">
        <f t="shared" ref="BP5:BP12" si="18">BI5</f>
        <v>3</v>
      </c>
      <c r="BQ5" s="3">
        <f t="shared" ref="BQ5:BQ12" si="19">(BJ5*5)+(BK5*10)+(BL5*10)+(BM5*15)+(BN5*20)</f>
        <v>0</v>
      </c>
      <c r="BR5" s="11">
        <f t="shared" ref="BR5:BR12" si="20">IF(BF5="DQ",0,BO5+BP5+BQ5)</f>
        <v>56.1</v>
      </c>
      <c r="BS5" s="30">
        <f t="shared" ref="BS5:BS12" si="21">(MIN(BR$5:BR$17)/BR5)*100</f>
        <v>90.071301247771842</v>
      </c>
      <c r="BT5" s="12">
        <v>57.23</v>
      </c>
      <c r="BU5" s="2"/>
      <c r="BV5" s="2"/>
      <c r="BW5" s="3">
        <v>0</v>
      </c>
      <c r="BX5" s="3"/>
      <c r="BY5" s="3"/>
      <c r="BZ5" s="3"/>
      <c r="CA5" s="3"/>
      <c r="CB5" s="3"/>
      <c r="CC5" s="6">
        <f t="shared" ref="CC5:CC12" si="22">IF(BT5="DQ",0,BT5+BU5+BV5)</f>
        <v>57.23</v>
      </c>
      <c r="CD5" s="10">
        <f t="shared" ref="CD5:CD12" si="23">BW5</f>
        <v>0</v>
      </c>
      <c r="CE5" s="3">
        <f t="shared" ref="CE5:CE12" si="24">(BX5*5)+(BY5*10)+(BZ5*10)+(CA5*15)+(CB5*20)</f>
        <v>0</v>
      </c>
      <c r="CF5" s="11">
        <f t="shared" ref="CF5:CF12" si="25">IF(BT5="DQ",0,CC5+CD5+CE5)</f>
        <v>57.23</v>
      </c>
      <c r="CG5" s="30">
        <f t="shared" ref="CG5:CG12" si="26">(MIN(CF$5:CF$17)/CF5)*100</f>
        <v>98.374978158308579</v>
      </c>
      <c r="CH5" s="12"/>
      <c r="CI5" s="2"/>
      <c r="CJ5" s="3"/>
      <c r="CK5" s="3"/>
      <c r="CL5" s="3"/>
      <c r="CM5" s="3"/>
      <c r="CN5" s="3"/>
      <c r="CO5" s="6">
        <f t="shared" ref="CO5:CO12" si="27">CH5+CI5</f>
        <v>0</v>
      </c>
      <c r="CP5" s="10">
        <f t="shared" ref="CP5:CP12" si="28">CJ5/2</f>
        <v>0</v>
      </c>
      <c r="CQ5" s="3">
        <f t="shared" ref="CQ5:CQ12" si="29">(CJ5*5)+(CK5*10)+(CL5*10)+(CM5*15)+(CN5*20)</f>
        <v>0</v>
      </c>
      <c r="CR5" s="11">
        <f t="shared" ref="CR5:CR12" si="30">CO5+CP5+CQ5</f>
        <v>0</v>
      </c>
      <c r="CS5" s="12"/>
      <c r="CT5" s="2"/>
      <c r="CU5" s="3"/>
      <c r="CV5" s="3"/>
      <c r="CW5" s="3"/>
      <c r="CX5" s="3"/>
      <c r="CY5" s="3"/>
      <c r="CZ5" s="6">
        <f t="shared" ref="CZ5:CZ12" si="31">CS5+CT5</f>
        <v>0</v>
      </c>
      <c r="DA5" s="10">
        <f t="shared" ref="DA5:DA12" si="32">CU5/2</f>
        <v>0</v>
      </c>
      <c r="DB5" s="3">
        <f t="shared" ref="DB5:DB12" si="33">(CV5*3)+(CW5*5)+(CX5*5)+(CY5*20)</f>
        <v>0</v>
      </c>
      <c r="DC5" s="11">
        <f t="shared" ref="DC5:DC12" si="34">CZ5+DA5+DB5</f>
        <v>0</v>
      </c>
      <c r="DD5" s="12"/>
      <c r="DE5" s="2"/>
      <c r="DF5" s="3"/>
      <c r="DG5" s="3"/>
      <c r="DH5" s="3"/>
      <c r="DI5" s="3"/>
      <c r="DJ5" s="3"/>
      <c r="DK5" s="6">
        <f t="shared" ref="DK5:DK12" si="35">DD5+DE5</f>
        <v>0</v>
      </c>
      <c r="DL5" s="10">
        <f t="shared" ref="DL5:DL12" si="36">DF5/2</f>
        <v>0</v>
      </c>
      <c r="DM5" s="3">
        <f t="shared" ref="DM5:DM12" si="37">(DG5*3)+(DH5*5)+(DI5*5)+(DJ5*20)</f>
        <v>0</v>
      </c>
      <c r="DN5" s="11">
        <f t="shared" ref="DN5:DN12" si="38">DK5+DL5+DM5</f>
        <v>0</v>
      </c>
    </row>
    <row r="6" spans="1:118" ht="15">
      <c r="A6" s="34">
        <v>3</v>
      </c>
      <c r="B6" s="35">
        <v>2</v>
      </c>
      <c r="C6" s="38" t="s">
        <v>49</v>
      </c>
      <c r="D6" s="45" t="s">
        <v>44</v>
      </c>
      <c r="E6" s="44" t="s">
        <v>45</v>
      </c>
      <c r="F6" s="31">
        <f t="shared" si="0"/>
        <v>293.14833425567258</v>
      </c>
      <c r="G6" s="32">
        <f t="shared" si="1"/>
        <v>267.69</v>
      </c>
      <c r="H6" s="21">
        <f t="shared" si="2"/>
        <v>243.69</v>
      </c>
      <c r="I6" s="7">
        <f t="shared" si="3"/>
        <v>10</v>
      </c>
      <c r="J6" s="23">
        <f t="shared" si="4"/>
        <v>14</v>
      </c>
      <c r="K6" s="12">
        <v>67.06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 t="shared" si="5"/>
        <v>67.06</v>
      </c>
      <c r="Y6" s="10">
        <f t="shared" si="6"/>
        <v>0</v>
      </c>
      <c r="Z6" s="3">
        <f t="shared" si="7"/>
        <v>0</v>
      </c>
      <c r="AA6" s="11">
        <f t="shared" si="8"/>
        <v>67.06</v>
      </c>
      <c r="AB6" s="30">
        <f t="shared" si="9"/>
        <v>50.178944229048604</v>
      </c>
      <c r="AC6" s="12">
        <v>38.14</v>
      </c>
      <c r="AD6" s="2"/>
      <c r="AE6" s="2"/>
      <c r="AF6" s="2"/>
      <c r="AG6" s="3">
        <v>7</v>
      </c>
      <c r="AH6" s="3"/>
      <c r="AI6" s="3"/>
      <c r="AJ6" s="3">
        <v>1</v>
      </c>
      <c r="AK6" s="3"/>
      <c r="AL6" s="3"/>
      <c r="AM6" s="6">
        <f t="shared" si="10"/>
        <v>38.14</v>
      </c>
      <c r="AN6" s="10">
        <f t="shared" si="11"/>
        <v>7</v>
      </c>
      <c r="AO6" s="3">
        <f t="shared" si="12"/>
        <v>10</v>
      </c>
      <c r="AP6" s="11">
        <f t="shared" si="13"/>
        <v>55.14</v>
      </c>
      <c r="AQ6" s="30">
        <f t="shared" si="14"/>
        <v>54.388828436706561</v>
      </c>
      <c r="AR6" s="12">
        <v>30.14</v>
      </c>
      <c r="AS6" s="2"/>
      <c r="AT6" s="2"/>
      <c r="AU6" s="3">
        <v>1</v>
      </c>
      <c r="AV6" s="3"/>
      <c r="AW6" s="3"/>
      <c r="AX6" s="3"/>
      <c r="AY6" s="3"/>
      <c r="AZ6" s="3"/>
      <c r="BA6" s="6">
        <f>AR6+AS6+AT6</f>
        <v>30.14</v>
      </c>
      <c r="BB6" s="10">
        <f t="shared" si="15"/>
        <v>1</v>
      </c>
      <c r="BC6" s="3">
        <f t="shared" si="16"/>
        <v>0</v>
      </c>
      <c r="BD6" s="11">
        <f>BA6+BB6+BC6</f>
        <v>31.14</v>
      </c>
      <c r="BE6" s="30">
        <f t="shared" si="17"/>
        <v>93.866409762363517</v>
      </c>
      <c r="BF6" s="12">
        <v>50.35</v>
      </c>
      <c r="BG6" s="2"/>
      <c r="BH6" s="2"/>
      <c r="BI6" s="3">
        <v>3</v>
      </c>
      <c r="BJ6" s="3"/>
      <c r="BK6" s="3"/>
      <c r="BL6" s="3"/>
      <c r="BM6" s="3"/>
      <c r="BN6" s="3"/>
      <c r="BO6" s="6">
        <f>BF6+BG6+BH6</f>
        <v>50.35</v>
      </c>
      <c r="BP6" s="10">
        <f t="shared" si="18"/>
        <v>3</v>
      </c>
      <c r="BQ6" s="3">
        <f t="shared" si="19"/>
        <v>0</v>
      </c>
      <c r="BR6" s="11">
        <f t="shared" si="20"/>
        <v>53.35</v>
      </c>
      <c r="BS6" s="30">
        <f t="shared" si="21"/>
        <v>94.714151827553891</v>
      </c>
      <c r="BT6" s="12">
        <v>58</v>
      </c>
      <c r="BU6" s="2"/>
      <c r="BV6" s="2"/>
      <c r="BW6" s="3">
        <v>3</v>
      </c>
      <c r="BX6" s="3"/>
      <c r="BY6" s="3"/>
      <c r="BZ6" s="3"/>
      <c r="CA6" s="3"/>
      <c r="CB6" s="3"/>
      <c r="CC6" s="6">
        <f t="shared" si="22"/>
        <v>58</v>
      </c>
      <c r="CD6" s="10">
        <f t="shared" si="23"/>
        <v>3</v>
      </c>
      <c r="CE6" s="3">
        <f t="shared" si="24"/>
        <v>0</v>
      </c>
      <c r="CF6" s="11">
        <f t="shared" si="25"/>
        <v>61</v>
      </c>
      <c r="CG6" s="30">
        <f t="shared" si="26"/>
        <v>92.295081967213108</v>
      </c>
      <c r="CH6" s="12"/>
      <c r="CI6" s="2"/>
      <c r="CJ6" s="3"/>
      <c r="CK6" s="3"/>
      <c r="CL6" s="3"/>
      <c r="CM6" s="3"/>
      <c r="CN6" s="3"/>
      <c r="CO6" s="6">
        <f t="shared" si="27"/>
        <v>0</v>
      </c>
      <c r="CP6" s="10">
        <f t="shared" si="28"/>
        <v>0</v>
      </c>
      <c r="CQ6" s="3">
        <f t="shared" si="29"/>
        <v>0</v>
      </c>
      <c r="CR6" s="11">
        <f t="shared" si="30"/>
        <v>0</v>
      </c>
      <c r="CS6" s="12"/>
      <c r="CT6" s="2"/>
      <c r="CU6" s="3"/>
      <c r="CV6" s="3"/>
      <c r="CW6" s="3"/>
      <c r="CX6" s="3"/>
      <c r="CY6" s="3"/>
      <c r="CZ6" s="6">
        <f t="shared" si="31"/>
        <v>0</v>
      </c>
      <c r="DA6" s="10">
        <f t="shared" si="32"/>
        <v>0</v>
      </c>
      <c r="DB6" s="3">
        <f t="shared" si="33"/>
        <v>0</v>
      </c>
      <c r="DC6" s="11">
        <f t="shared" si="34"/>
        <v>0</v>
      </c>
      <c r="DD6" s="12"/>
      <c r="DE6" s="2"/>
      <c r="DF6" s="3"/>
      <c r="DG6" s="3"/>
      <c r="DH6" s="3"/>
      <c r="DI6" s="3"/>
      <c r="DJ6" s="3"/>
      <c r="DK6" s="6">
        <f t="shared" si="35"/>
        <v>0</v>
      </c>
      <c r="DL6" s="10">
        <f t="shared" si="36"/>
        <v>0</v>
      </c>
      <c r="DM6" s="3">
        <f t="shared" si="37"/>
        <v>0</v>
      </c>
      <c r="DN6" s="11">
        <f t="shared" si="38"/>
        <v>0</v>
      </c>
    </row>
    <row r="7" spans="1:118" ht="15">
      <c r="A7" s="34">
        <v>4</v>
      </c>
      <c r="B7" s="35">
        <v>3</v>
      </c>
      <c r="C7" s="38" t="s">
        <v>53</v>
      </c>
      <c r="D7" s="42" t="s">
        <v>44</v>
      </c>
      <c r="E7" s="9" t="s">
        <v>45</v>
      </c>
      <c r="F7" s="31">
        <f t="shared" si="0"/>
        <v>292.83173889975973</v>
      </c>
      <c r="G7" s="32">
        <f t="shared" si="1"/>
        <v>332.26</v>
      </c>
      <c r="H7" s="21">
        <f t="shared" si="2"/>
        <v>331.26</v>
      </c>
      <c r="I7" s="7">
        <f t="shared" si="3"/>
        <v>0</v>
      </c>
      <c r="J7" s="23">
        <f t="shared" si="4"/>
        <v>1</v>
      </c>
      <c r="K7" s="12">
        <v>95.65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3"/>
      <c r="X7" s="6">
        <f t="shared" si="5"/>
        <v>95.65</v>
      </c>
      <c r="Y7" s="10">
        <f t="shared" si="6"/>
        <v>0</v>
      </c>
      <c r="Z7" s="3">
        <f t="shared" si="7"/>
        <v>0</v>
      </c>
      <c r="AA7" s="11">
        <f t="shared" si="8"/>
        <v>95.65</v>
      </c>
      <c r="AB7" s="30">
        <f t="shared" si="9"/>
        <v>35.180345007841083</v>
      </c>
      <c r="AC7" s="12">
        <v>45.43</v>
      </c>
      <c r="AD7" s="2"/>
      <c r="AE7" s="2"/>
      <c r="AF7" s="2"/>
      <c r="AG7" s="3">
        <v>1</v>
      </c>
      <c r="AH7" s="3"/>
      <c r="AI7" s="3"/>
      <c r="AJ7" s="3"/>
      <c r="AK7" s="3"/>
      <c r="AL7" s="3"/>
      <c r="AM7" s="6">
        <f t="shared" si="10"/>
        <v>45.43</v>
      </c>
      <c r="AN7" s="10">
        <f t="shared" si="11"/>
        <v>1</v>
      </c>
      <c r="AO7" s="3">
        <f t="shared" si="12"/>
        <v>0</v>
      </c>
      <c r="AP7" s="11">
        <f t="shared" si="13"/>
        <v>46.43</v>
      </c>
      <c r="AQ7" s="30">
        <f t="shared" si="14"/>
        <v>64.591858712039624</v>
      </c>
      <c r="AR7" s="12">
        <v>31.41</v>
      </c>
      <c r="AS7" s="2"/>
      <c r="AT7" s="2"/>
      <c r="AU7" s="3">
        <v>0</v>
      </c>
      <c r="AV7" s="3"/>
      <c r="AW7" s="3"/>
      <c r="AX7" s="3"/>
      <c r="AY7" s="3"/>
      <c r="AZ7" s="3"/>
      <c r="BA7" s="6">
        <f>AR7+AS7+AT7</f>
        <v>31.41</v>
      </c>
      <c r="BB7" s="10">
        <f t="shared" si="15"/>
        <v>0</v>
      </c>
      <c r="BC7" s="3">
        <f t="shared" si="16"/>
        <v>0</v>
      </c>
      <c r="BD7" s="11">
        <f>BA7+BB7+BC7</f>
        <v>31.41</v>
      </c>
      <c r="BE7" s="30">
        <f t="shared" si="17"/>
        <v>93.05953517987902</v>
      </c>
      <c r="BF7" s="12">
        <v>50.53</v>
      </c>
      <c r="BG7" s="2"/>
      <c r="BH7" s="2"/>
      <c r="BI7" s="3">
        <v>0</v>
      </c>
      <c r="BJ7" s="3"/>
      <c r="BK7" s="3"/>
      <c r="BL7" s="3"/>
      <c r="BM7" s="3"/>
      <c r="BN7" s="3"/>
      <c r="BO7" s="6">
        <f>BF7+BG7+BH7</f>
        <v>50.53</v>
      </c>
      <c r="BP7" s="10">
        <f t="shared" si="18"/>
        <v>0</v>
      </c>
      <c r="BQ7" s="3">
        <f t="shared" si="19"/>
        <v>0</v>
      </c>
      <c r="BR7" s="11">
        <f t="shared" si="20"/>
        <v>50.53</v>
      </c>
      <c r="BS7" s="30">
        <f t="shared" si="21"/>
        <v>100</v>
      </c>
      <c r="BT7" s="12">
        <v>108.24</v>
      </c>
      <c r="BU7" s="2"/>
      <c r="BV7" s="2"/>
      <c r="BW7" s="3">
        <v>0</v>
      </c>
      <c r="BX7" s="3"/>
      <c r="BY7" s="3"/>
      <c r="BZ7" s="3"/>
      <c r="CA7" s="3"/>
      <c r="CB7" s="3"/>
      <c r="CC7" s="6">
        <f t="shared" si="22"/>
        <v>108.24</v>
      </c>
      <c r="CD7" s="10">
        <f t="shared" si="23"/>
        <v>0</v>
      </c>
      <c r="CE7" s="3">
        <f t="shared" si="24"/>
        <v>0</v>
      </c>
      <c r="CF7" s="11">
        <f t="shared" si="25"/>
        <v>108.24</v>
      </c>
      <c r="CG7" s="30">
        <f t="shared" si="26"/>
        <v>52.014042867701406</v>
      </c>
      <c r="CH7" s="12"/>
      <c r="CI7" s="2"/>
      <c r="CJ7" s="3"/>
      <c r="CK7" s="3"/>
      <c r="CL7" s="3"/>
      <c r="CM7" s="3"/>
      <c r="CN7" s="3"/>
      <c r="CO7" s="6">
        <f t="shared" si="27"/>
        <v>0</v>
      </c>
      <c r="CP7" s="10">
        <f t="shared" si="28"/>
        <v>0</v>
      </c>
      <c r="CQ7" s="3">
        <f t="shared" si="29"/>
        <v>0</v>
      </c>
      <c r="CR7" s="11">
        <f t="shared" si="30"/>
        <v>0</v>
      </c>
      <c r="CS7" s="12"/>
      <c r="CT7" s="2"/>
      <c r="CU7" s="3"/>
      <c r="CV7" s="3"/>
      <c r="CW7" s="3"/>
      <c r="CX7" s="3"/>
      <c r="CY7" s="3"/>
      <c r="CZ7" s="6">
        <f t="shared" si="31"/>
        <v>0</v>
      </c>
      <c r="DA7" s="10">
        <f t="shared" si="32"/>
        <v>0</v>
      </c>
      <c r="DB7" s="3">
        <f t="shared" si="33"/>
        <v>0</v>
      </c>
      <c r="DC7" s="11">
        <f t="shared" si="34"/>
        <v>0</v>
      </c>
      <c r="DD7" s="12"/>
      <c r="DE7" s="2"/>
      <c r="DF7" s="3"/>
      <c r="DG7" s="3"/>
      <c r="DH7" s="3"/>
      <c r="DI7" s="3"/>
      <c r="DJ7" s="3"/>
      <c r="DK7" s="6">
        <f t="shared" si="35"/>
        <v>0</v>
      </c>
      <c r="DL7" s="10">
        <f t="shared" si="36"/>
        <v>0</v>
      </c>
      <c r="DM7" s="3">
        <f t="shared" si="37"/>
        <v>0</v>
      </c>
      <c r="DN7" s="11">
        <f t="shared" si="38"/>
        <v>0</v>
      </c>
    </row>
    <row r="8" spans="1:118" ht="15">
      <c r="A8" s="34">
        <v>7</v>
      </c>
      <c r="B8" s="35">
        <v>4</v>
      </c>
      <c r="C8" s="38" t="s">
        <v>57</v>
      </c>
      <c r="D8" s="25" t="s">
        <v>44</v>
      </c>
      <c r="E8" s="39" t="s">
        <v>45</v>
      </c>
      <c r="F8" s="31">
        <f t="shared" si="0"/>
        <v>286.49171125177145</v>
      </c>
      <c r="G8" s="32">
        <f t="shared" si="1"/>
        <v>271.41999999999996</v>
      </c>
      <c r="H8" s="21">
        <f t="shared" si="2"/>
        <v>235.42</v>
      </c>
      <c r="I8" s="7">
        <f t="shared" si="3"/>
        <v>20</v>
      </c>
      <c r="J8" s="23">
        <f t="shared" si="4"/>
        <v>16</v>
      </c>
      <c r="K8" s="12">
        <v>44.55</v>
      </c>
      <c r="L8" s="2"/>
      <c r="M8" s="2"/>
      <c r="N8" s="2"/>
      <c r="O8" s="2"/>
      <c r="P8" s="2"/>
      <c r="Q8" s="2"/>
      <c r="R8" s="3">
        <v>0</v>
      </c>
      <c r="S8" s="3"/>
      <c r="T8" s="3"/>
      <c r="U8" s="3"/>
      <c r="V8" s="3"/>
      <c r="W8" s="13"/>
      <c r="X8" s="6">
        <f t="shared" si="5"/>
        <v>44.55</v>
      </c>
      <c r="Y8" s="10">
        <f t="shared" si="6"/>
        <v>0</v>
      </c>
      <c r="Z8" s="3">
        <f t="shared" si="7"/>
        <v>0</v>
      </c>
      <c r="AA8" s="11">
        <f t="shared" si="8"/>
        <v>44.55</v>
      </c>
      <c r="AB8" s="30">
        <f t="shared" si="9"/>
        <v>75.533108866442205</v>
      </c>
      <c r="AC8" s="12">
        <v>37.29</v>
      </c>
      <c r="AD8" s="2"/>
      <c r="AE8" s="2"/>
      <c r="AF8" s="2"/>
      <c r="AG8" s="3">
        <v>7</v>
      </c>
      <c r="AH8" s="3"/>
      <c r="AI8" s="3"/>
      <c r="AJ8" s="3">
        <v>1</v>
      </c>
      <c r="AK8" s="3"/>
      <c r="AL8" s="3"/>
      <c r="AM8" s="6">
        <f t="shared" si="10"/>
        <v>37.29</v>
      </c>
      <c r="AN8" s="10">
        <f t="shared" si="11"/>
        <v>7</v>
      </c>
      <c r="AO8" s="3">
        <f t="shared" si="12"/>
        <v>10</v>
      </c>
      <c r="AP8" s="11">
        <f t="shared" si="13"/>
        <v>54.29</v>
      </c>
      <c r="AQ8" s="30">
        <f t="shared" si="14"/>
        <v>55.240375759808437</v>
      </c>
      <c r="AR8" s="12">
        <v>39.78</v>
      </c>
      <c r="AS8" s="2"/>
      <c r="AT8" s="2"/>
      <c r="AU8" s="3">
        <v>3</v>
      </c>
      <c r="AV8" s="3"/>
      <c r="AW8" s="3"/>
      <c r="AX8" s="3"/>
      <c r="AY8" s="3"/>
      <c r="AZ8" s="3"/>
      <c r="BA8" s="6">
        <f>AR8+AS8+AT8</f>
        <v>39.78</v>
      </c>
      <c r="BB8" s="10">
        <f t="shared" si="15"/>
        <v>3</v>
      </c>
      <c r="BC8" s="3">
        <f t="shared" si="16"/>
        <v>0</v>
      </c>
      <c r="BD8" s="11">
        <f>BA8+BB8+BC8</f>
        <v>42.78</v>
      </c>
      <c r="BE8" s="30">
        <f t="shared" si="17"/>
        <v>68.326320710612436</v>
      </c>
      <c r="BF8" s="12">
        <v>55.82</v>
      </c>
      <c r="BG8" s="2"/>
      <c r="BH8" s="2"/>
      <c r="BI8" s="3">
        <v>2</v>
      </c>
      <c r="BJ8" s="3"/>
      <c r="BK8" s="3"/>
      <c r="BL8" s="3"/>
      <c r="BM8" s="3"/>
      <c r="BN8" s="3"/>
      <c r="BO8" s="6">
        <f>BF8+BG8+BH8</f>
        <v>55.82</v>
      </c>
      <c r="BP8" s="10">
        <f t="shared" si="18"/>
        <v>2</v>
      </c>
      <c r="BQ8" s="3">
        <f t="shared" si="19"/>
        <v>0</v>
      </c>
      <c r="BR8" s="11">
        <f t="shared" si="20"/>
        <v>57.82</v>
      </c>
      <c r="BS8" s="30">
        <f t="shared" si="21"/>
        <v>87.391905914908335</v>
      </c>
      <c r="BT8" s="12">
        <v>57.98</v>
      </c>
      <c r="BU8" s="2"/>
      <c r="BV8" s="2"/>
      <c r="BW8" s="3">
        <v>4</v>
      </c>
      <c r="BX8" s="3"/>
      <c r="BY8" s="3"/>
      <c r="BZ8" s="3">
        <v>1</v>
      </c>
      <c r="CA8" s="3"/>
      <c r="CB8" s="3"/>
      <c r="CC8" s="6">
        <f t="shared" si="22"/>
        <v>57.98</v>
      </c>
      <c r="CD8" s="10">
        <f t="shared" si="23"/>
        <v>4</v>
      </c>
      <c r="CE8" s="3">
        <f t="shared" si="24"/>
        <v>10</v>
      </c>
      <c r="CF8" s="11">
        <f t="shared" si="25"/>
        <v>71.97999999999999</v>
      </c>
      <c r="CG8" s="30">
        <f t="shared" si="26"/>
        <v>78.216171158655186</v>
      </c>
      <c r="CH8" s="12"/>
      <c r="CI8" s="2"/>
      <c r="CJ8" s="3"/>
      <c r="CK8" s="3"/>
      <c r="CL8" s="3"/>
      <c r="CM8" s="3"/>
      <c r="CN8" s="3"/>
      <c r="CO8" s="6">
        <f t="shared" si="27"/>
        <v>0</v>
      </c>
      <c r="CP8" s="10">
        <f t="shared" si="28"/>
        <v>0</v>
      </c>
      <c r="CQ8" s="3">
        <f t="shared" si="29"/>
        <v>0</v>
      </c>
      <c r="CR8" s="11">
        <f t="shared" si="30"/>
        <v>0</v>
      </c>
      <c r="CS8" s="12"/>
      <c r="CT8" s="2"/>
      <c r="CU8" s="3"/>
      <c r="CV8" s="3"/>
      <c r="CW8" s="3"/>
      <c r="CX8" s="3"/>
      <c r="CY8" s="3"/>
      <c r="CZ8" s="6">
        <f t="shared" si="31"/>
        <v>0</v>
      </c>
      <c r="DA8" s="10">
        <f t="shared" si="32"/>
        <v>0</v>
      </c>
      <c r="DB8" s="3">
        <f t="shared" si="33"/>
        <v>0</v>
      </c>
      <c r="DC8" s="11">
        <f t="shared" si="34"/>
        <v>0</v>
      </c>
      <c r="DD8" s="12"/>
      <c r="DE8" s="2"/>
      <c r="DF8" s="3"/>
      <c r="DG8" s="3"/>
      <c r="DH8" s="3"/>
      <c r="DI8" s="3"/>
      <c r="DJ8" s="3"/>
      <c r="DK8" s="6">
        <f t="shared" si="35"/>
        <v>0</v>
      </c>
      <c r="DL8" s="10">
        <f t="shared" si="36"/>
        <v>0</v>
      </c>
      <c r="DM8" s="3">
        <f t="shared" si="37"/>
        <v>0</v>
      </c>
      <c r="DN8" s="11">
        <f t="shared" si="38"/>
        <v>0</v>
      </c>
    </row>
    <row r="9" spans="1:118" ht="15">
      <c r="A9" s="34">
        <v>8</v>
      </c>
      <c r="B9" s="35">
        <v>5</v>
      </c>
      <c r="C9" s="38" t="s">
        <v>51</v>
      </c>
      <c r="D9" s="44" t="s">
        <v>44</v>
      </c>
      <c r="E9" s="44" t="s">
        <v>45</v>
      </c>
      <c r="F9" s="31">
        <f t="shared" si="0"/>
        <v>240.58999943914628</v>
      </c>
      <c r="G9" s="32">
        <f t="shared" si="1"/>
        <v>374.35</v>
      </c>
      <c r="H9" s="21">
        <f t="shared" si="2"/>
        <v>325.35000000000002</v>
      </c>
      <c r="I9" s="7">
        <f t="shared" si="3"/>
        <v>20</v>
      </c>
      <c r="J9" s="23">
        <f t="shared" si="4"/>
        <v>29</v>
      </c>
      <c r="K9" s="12">
        <v>72.790000000000006</v>
      </c>
      <c r="L9" s="2"/>
      <c r="M9" s="2"/>
      <c r="N9" s="2"/>
      <c r="O9" s="2"/>
      <c r="P9" s="2"/>
      <c r="Q9" s="2"/>
      <c r="R9" s="3">
        <v>0</v>
      </c>
      <c r="S9" s="3"/>
      <c r="T9" s="3"/>
      <c r="U9" s="3"/>
      <c r="V9" s="3"/>
      <c r="W9" s="13"/>
      <c r="X9" s="6">
        <f t="shared" si="5"/>
        <v>72.790000000000006</v>
      </c>
      <c r="Y9" s="10">
        <f t="shared" si="6"/>
        <v>0</v>
      </c>
      <c r="Z9" s="3">
        <f t="shared" si="7"/>
        <v>0</v>
      </c>
      <c r="AA9" s="11">
        <f t="shared" si="8"/>
        <v>72.790000000000006</v>
      </c>
      <c r="AB9" s="30">
        <f t="shared" si="9"/>
        <v>46.228877593075964</v>
      </c>
      <c r="AC9" s="12">
        <v>48.45</v>
      </c>
      <c r="AD9" s="2"/>
      <c r="AE9" s="2"/>
      <c r="AF9" s="2"/>
      <c r="AG9" s="3">
        <v>5</v>
      </c>
      <c r="AH9" s="3"/>
      <c r="AI9" s="3"/>
      <c r="AJ9" s="3"/>
      <c r="AK9" s="3"/>
      <c r="AL9" s="3"/>
      <c r="AM9" s="6">
        <f t="shared" si="10"/>
        <v>48.45</v>
      </c>
      <c r="AN9" s="10">
        <f t="shared" si="11"/>
        <v>5</v>
      </c>
      <c r="AO9" s="3">
        <f t="shared" si="12"/>
        <v>0</v>
      </c>
      <c r="AP9" s="11">
        <f t="shared" si="13"/>
        <v>53.45</v>
      </c>
      <c r="AQ9" s="30">
        <f t="shared" si="14"/>
        <v>56.108512628624872</v>
      </c>
      <c r="AR9" s="12">
        <v>33.869999999999997</v>
      </c>
      <c r="AS9" s="2"/>
      <c r="AT9" s="2"/>
      <c r="AU9" s="3">
        <v>1</v>
      </c>
      <c r="AV9" s="3"/>
      <c r="AW9" s="3"/>
      <c r="AX9" s="3"/>
      <c r="AY9" s="3"/>
      <c r="AZ9" s="3"/>
      <c r="BA9" s="6">
        <f>AR9+AS9+AT9</f>
        <v>33.869999999999997</v>
      </c>
      <c r="BB9" s="10">
        <f t="shared" si="15"/>
        <v>1</v>
      </c>
      <c r="BC9" s="3">
        <f t="shared" si="16"/>
        <v>0</v>
      </c>
      <c r="BD9" s="11">
        <f>BA9+BB9+BC9</f>
        <v>34.869999999999997</v>
      </c>
      <c r="BE9" s="30">
        <f t="shared" si="17"/>
        <v>83.825638084313169</v>
      </c>
      <c r="BF9" s="12">
        <v>72.84</v>
      </c>
      <c r="BG9" s="2"/>
      <c r="BH9" s="2"/>
      <c r="BI9" s="3">
        <v>10</v>
      </c>
      <c r="BJ9" s="3"/>
      <c r="BK9" s="3"/>
      <c r="BL9" s="3">
        <v>1</v>
      </c>
      <c r="BM9" s="3"/>
      <c r="BN9" s="3"/>
      <c r="BO9" s="6">
        <f>BF9+BG9+BH9</f>
        <v>72.84</v>
      </c>
      <c r="BP9" s="10">
        <f t="shared" si="18"/>
        <v>10</v>
      </c>
      <c r="BQ9" s="3">
        <f t="shared" si="19"/>
        <v>10</v>
      </c>
      <c r="BR9" s="11">
        <f t="shared" si="20"/>
        <v>92.84</v>
      </c>
      <c r="BS9" s="30">
        <f t="shared" si="21"/>
        <v>54.426971133132277</v>
      </c>
      <c r="BT9" s="12">
        <v>97.4</v>
      </c>
      <c r="BU9" s="2"/>
      <c r="BV9" s="2"/>
      <c r="BW9" s="3">
        <v>13</v>
      </c>
      <c r="BX9" s="3"/>
      <c r="BY9" s="3"/>
      <c r="BZ9" s="3">
        <v>1</v>
      </c>
      <c r="CA9" s="3"/>
      <c r="CB9" s="3"/>
      <c r="CC9" s="6">
        <f t="shared" si="22"/>
        <v>97.4</v>
      </c>
      <c r="CD9" s="10">
        <f t="shared" si="23"/>
        <v>13</v>
      </c>
      <c r="CE9" s="3">
        <f t="shared" si="24"/>
        <v>10</v>
      </c>
      <c r="CF9" s="11">
        <f t="shared" si="25"/>
        <v>120.4</v>
      </c>
      <c r="CG9" s="30">
        <f t="shared" si="26"/>
        <v>46.760797342192681</v>
      </c>
      <c r="CH9" s="12"/>
      <c r="CI9" s="2"/>
      <c r="CJ9" s="3"/>
      <c r="CK9" s="3"/>
      <c r="CL9" s="3"/>
      <c r="CM9" s="3"/>
      <c r="CN9" s="3"/>
      <c r="CO9" s="6">
        <f t="shared" si="27"/>
        <v>0</v>
      </c>
      <c r="CP9" s="10">
        <f t="shared" si="28"/>
        <v>0</v>
      </c>
      <c r="CQ9" s="3">
        <f t="shared" si="29"/>
        <v>0</v>
      </c>
      <c r="CR9" s="11">
        <f t="shared" si="30"/>
        <v>0</v>
      </c>
      <c r="CS9" s="12"/>
      <c r="CT9" s="2"/>
      <c r="CU9" s="3"/>
      <c r="CV9" s="3"/>
      <c r="CW9" s="3"/>
      <c r="CX9" s="3"/>
      <c r="CY9" s="3"/>
      <c r="CZ9" s="6">
        <f t="shared" si="31"/>
        <v>0</v>
      </c>
      <c r="DA9" s="10">
        <f t="shared" si="32"/>
        <v>0</v>
      </c>
      <c r="DB9" s="3">
        <f t="shared" si="33"/>
        <v>0</v>
      </c>
      <c r="DC9" s="11">
        <f t="shared" si="34"/>
        <v>0</v>
      </c>
      <c r="DD9" s="12"/>
      <c r="DE9" s="2"/>
      <c r="DF9" s="3"/>
      <c r="DG9" s="3"/>
      <c r="DH9" s="3"/>
      <c r="DI9" s="3"/>
      <c r="DJ9" s="3"/>
      <c r="DK9" s="6">
        <f t="shared" si="35"/>
        <v>0</v>
      </c>
      <c r="DL9" s="10">
        <f t="shared" si="36"/>
        <v>0</v>
      </c>
      <c r="DM9" s="3">
        <f t="shared" si="37"/>
        <v>0</v>
      </c>
      <c r="DN9" s="11">
        <f t="shared" si="38"/>
        <v>0</v>
      </c>
    </row>
    <row r="10" spans="1:118" ht="15">
      <c r="A10" s="34">
        <v>9</v>
      </c>
      <c r="B10" s="35">
        <v>6</v>
      </c>
      <c r="C10" s="8" t="s">
        <v>40</v>
      </c>
      <c r="D10" s="44" t="s">
        <v>44</v>
      </c>
      <c r="E10" s="44" t="s">
        <v>45</v>
      </c>
      <c r="F10" s="31">
        <f t="shared" si="0"/>
        <v>239.76932663425117</v>
      </c>
      <c r="G10" s="32">
        <f t="shared" si="1"/>
        <v>393.42999999999995</v>
      </c>
      <c r="H10" s="21">
        <f t="shared" si="2"/>
        <v>384.42999999999995</v>
      </c>
      <c r="I10" s="7">
        <f t="shared" si="3"/>
        <v>0</v>
      </c>
      <c r="J10" s="23">
        <f t="shared" si="4"/>
        <v>9</v>
      </c>
      <c r="K10" s="12">
        <v>68.81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 t="shared" si="5"/>
        <v>68.81</v>
      </c>
      <c r="Y10" s="10">
        <f t="shared" si="6"/>
        <v>0</v>
      </c>
      <c r="Z10" s="3">
        <f t="shared" si="7"/>
        <v>0</v>
      </c>
      <c r="AA10" s="11">
        <f t="shared" si="8"/>
        <v>68.81</v>
      </c>
      <c r="AB10" s="30">
        <f t="shared" si="9"/>
        <v>48.902775759337302</v>
      </c>
      <c r="AC10" s="26">
        <v>34.94</v>
      </c>
      <c r="AD10" s="2"/>
      <c r="AE10" s="2"/>
      <c r="AF10" s="2"/>
      <c r="AG10" s="3">
        <v>2</v>
      </c>
      <c r="AH10" s="3"/>
      <c r="AI10" s="3"/>
      <c r="AJ10" s="3"/>
      <c r="AK10" s="3"/>
      <c r="AL10" s="3"/>
      <c r="AM10" s="6">
        <f t="shared" si="10"/>
        <v>34.94</v>
      </c>
      <c r="AN10" s="10">
        <f t="shared" si="11"/>
        <v>2</v>
      </c>
      <c r="AO10" s="3">
        <f t="shared" si="12"/>
        <v>0</v>
      </c>
      <c r="AP10" s="11">
        <f t="shared" si="13"/>
        <v>36.94</v>
      </c>
      <c r="AQ10" s="30">
        <f t="shared" si="14"/>
        <v>81.185706551164046</v>
      </c>
      <c r="AR10" s="12">
        <v>45.7</v>
      </c>
      <c r="AS10" s="2"/>
      <c r="AT10" s="2"/>
      <c r="AU10" s="3">
        <v>0</v>
      </c>
      <c r="AV10" s="3"/>
      <c r="AW10" s="3"/>
      <c r="AX10" s="3"/>
      <c r="AY10" s="3"/>
      <c r="AZ10" s="3"/>
      <c r="BA10" s="6">
        <f>IF(AR10="DQ",0,AR10+AS10+AT10)</f>
        <v>45.7</v>
      </c>
      <c r="BB10" s="10">
        <f t="shared" si="15"/>
        <v>0</v>
      </c>
      <c r="BC10" s="3">
        <f t="shared" si="16"/>
        <v>0</v>
      </c>
      <c r="BD10" s="11">
        <f>IF(AR10="DQ",0,BA10+BB10+BC10)</f>
        <v>45.7</v>
      </c>
      <c r="BE10" s="30">
        <f t="shared" si="17"/>
        <v>63.960612691466082</v>
      </c>
      <c r="BF10" s="12">
        <v>105.52</v>
      </c>
      <c r="BG10" s="2"/>
      <c r="BH10" s="2"/>
      <c r="BI10" s="3">
        <v>5</v>
      </c>
      <c r="BJ10" s="3"/>
      <c r="BK10" s="3"/>
      <c r="BL10" s="3"/>
      <c r="BM10" s="3"/>
      <c r="BN10" s="3"/>
      <c r="BO10" s="6">
        <f>IF(BF10="DQ",0,BF10+BG10+BH10)</f>
        <v>105.52</v>
      </c>
      <c r="BP10" s="10">
        <f t="shared" si="18"/>
        <v>5</v>
      </c>
      <c r="BQ10" s="3">
        <f t="shared" si="19"/>
        <v>0</v>
      </c>
      <c r="BR10" s="11">
        <f t="shared" si="20"/>
        <v>110.52</v>
      </c>
      <c r="BS10" s="30">
        <f t="shared" si="21"/>
        <v>45.720231632283756</v>
      </c>
      <c r="BT10" s="12">
        <v>129.46</v>
      </c>
      <c r="BU10" s="2"/>
      <c r="BV10" s="2"/>
      <c r="BW10" s="3">
        <v>2</v>
      </c>
      <c r="BX10" s="3"/>
      <c r="BY10" s="3"/>
      <c r="BZ10" s="3"/>
      <c r="CA10" s="3"/>
      <c r="CB10" s="3"/>
      <c r="CC10" s="6">
        <f t="shared" si="22"/>
        <v>129.46</v>
      </c>
      <c r="CD10" s="10">
        <f t="shared" si="23"/>
        <v>2</v>
      </c>
      <c r="CE10" s="3">
        <f t="shared" si="24"/>
        <v>0</v>
      </c>
      <c r="CF10" s="11">
        <f t="shared" si="25"/>
        <v>131.46</v>
      </c>
      <c r="CG10" s="30">
        <f t="shared" si="26"/>
        <v>42.826715350677006</v>
      </c>
      <c r="CH10" s="12"/>
      <c r="CI10" s="2"/>
      <c r="CJ10" s="3"/>
      <c r="CK10" s="3"/>
      <c r="CL10" s="3"/>
      <c r="CM10" s="3"/>
      <c r="CN10" s="3"/>
      <c r="CO10" s="6">
        <f t="shared" si="27"/>
        <v>0</v>
      </c>
      <c r="CP10" s="10">
        <f t="shared" si="28"/>
        <v>0</v>
      </c>
      <c r="CQ10" s="3">
        <f t="shared" si="29"/>
        <v>0</v>
      </c>
      <c r="CR10" s="11">
        <f t="shared" si="30"/>
        <v>0</v>
      </c>
      <c r="CS10" s="12"/>
      <c r="CT10" s="2"/>
      <c r="CU10" s="3"/>
      <c r="CV10" s="3"/>
      <c r="CW10" s="3"/>
      <c r="CX10" s="3"/>
      <c r="CY10" s="3"/>
      <c r="CZ10" s="6">
        <f t="shared" si="31"/>
        <v>0</v>
      </c>
      <c r="DA10" s="10">
        <f t="shared" si="32"/>
        <v>0</v>
      </c>
      <c r="DB10" s="3">
        <f t="shared" si="33"/>
        <v>0</v>
      </c>
      <c r="DC10" s="11">
        <f t="shared" si="34"/>
        <v>0</v>
      </c>
      <c r="DD10" s="12"/>
      <c r="DE10" s="2"/>
      <c r="DF10" s="3"/>
      <c r="DG10" s="3"/>
      <c r="DH10" s="3"/>
      <c r="DI10" s="3"/>
      <c r="DJ10" s="3"/>
      <c r="DK10" s="6">
        <f t="shared" si="35"/>
        <v>0</v>
      </c>
      <c r="DL10" s="10">
        <f t="shared" si="36"/>
        <v>0</v>
      </c>
      <c r="DM10" s="3">
        <f t="shared" si="37"/>
        <v>0</v>
      </c>
      <c r="DN10" s="11">
        <f t="shared" si="38"/>
        <v>0</v>
      </c>
    </row>
    <row r="11" spans="1:118" ht="15">
      <c r="A11" s="34">
        <v>11</v>
      </c>
      <c r="B11" s="35">
        <v>7</v>
      </c>
      <c r="C11" s="8" t="s">
        <v>42</v>
      </c>
      <c r="D11" s="44" t="s">
        <v>44</v>
      </c>
      <c r="E11" s="44" t="s">
        <v>45</v>
      </c>
      <c r="F11" s="31">
        <f t="shared" si="0"/>
        <v>203.04474350628186</v>
      </c>
      <c r="G11" s="32">
        <f t="shared" si="1"/>
        <v>447.38</v>
      </c>
      <c r="H11" s="21">
        <f t="shared" si="2"/>
        <v>441.38</v>
      </c>
      <c r="I11" s="7">
        <f t="shared" si="3"/>
        <v>0</v>
      </c>
      <c r="J11" s="23">
        <f t="shared" si="4"/>
        <v>6</v>
      </c>
      <c r="K11" s="12">
        <v>88.86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 t="shared" si="5"/>
        <v>88.86</v>
      </c>
      <c r="Y11" s="10">
        <f t="shared" si="6"/>
        <v>0</v>
      </c>
      <c r="Z11" s="3">
        <f t="shared" si="7"/>
        <v>0</v>
      </c>
      <c r="AA11" s="11">
        <f t="shared" si="8"/>
        <v>88.86</v>
      </c>
      <c r="AB11" s="30">
        <f t="shared" si="9"/>
        <v>37.86855728111636</v>
      </c>
      <c r="AC11" s="12">
        <v>68.75</v>
      </c>
      <c r="AD11" s="2"/>
      <c r="AE11" s="2"/>
      <c r="AF11" s="2"/>
      <c r="AG11" s="3">
        <v>2</v>
      </c>
      <c r="AH11" s="3"/>
      <c r="AI11" s="3"/>
      <c r="AJ11" s="3"/>
      <c r="AK11" s="3"/>
      <c r="AL11" s="3"/>
      <c r="AM11" s="6">
        <f t="shared" si="10"/>
        <v>68.75</v>
      </c>
      <c r="AN11" s="10">
        <f t="shared" si="11"/>
        <v>2</v>
      </c>
      <c r="AO11" s="3">
        <f t="shared" si="12"/>
        <v>0</v>
      </c>
      <c r="AP11" s="11">
        <f t="shared" si="13"/>
        <v>70.75</v>
      </c>
      <c r="AQ11" s="30">
        <f t="shared" si="14"/>
        <v>42.388692579505296</v>
      </c>
      <c r="AR11" s="12">
        <v>49.95</v>
      </c>
      <c r="AS11" s="2"/>
      <c r="AT11" s="2"/>
      <c r="AU11" s="3">
        <v>2</v>
      </c>
      <c r="AV11" s="3"/>
      <c r="AW11" s="3"/>
      <c r="AX11" s="3"/>
      <c r="AY11" s="3"/>
      <c r="AZ11" s="3"/>
      <c r="BA11" s="6">
        <f>AR11+AS11+AT11</f>
        <v>49.95</v>
      </c>
      <c r="BB11" s="10">
        <f t="shared" si="15"/>
        <v>2</v>
      </c>
      <c r="BC11" s="3">
        <f t="shared" si="16"/>
        <v>0</v>
      </c>
      <c r="BD11" s="11">
        <f>BA11+BB11+BC11</f>
        <v>51.95</v>
      </c>
      <c r="BE11" s="30">
        <f t="shared" si="17"/>
        <v>56.265640038498553</v>
      </c>
      <c r="BF11" s="12">
        <v>74.959999999999994</v>
      </c>
      <c r="BG11" s="2"/>
      <c r="BH11" s="2"/>
      <c r="BI11" s="3">
        <v>1</v>
      </c>
      <c r="BJ11" s="3"/>
      <c r="BK11" s="3"/>
      <c r="BL11" s="3"/>
      <c r="BM11" s="3"/>
      <c r="BN11" s="3"/>
      <c r="BO11" s="6">
        <f>BF11+BG11+BH11</f>
        <v>74.959999999999994</v>
      </c>
      <c r="BP11" s="10">
        <f t="shared" si="18"/>
        <v>1</v>
      </c>
      <c r="BQ11" s="3">
        <f t="shared" si="19"/>
        <v>0</v>
      </c>
      <c r="BR11" s="11">
        <f t="shared" si="20"/>
        <v>75.959999999999994</v>
      </c>
      <c r="BS11" s="30">
        <f t="shared" si="21"/>
        <v>66.521853607161674</v>
      </c>
      <c r="BT11" s="12">
        <v>158.86000000000001</v>
      </c>
      <c r="BU11" s="2"/>
      <c r="BV11" s="2"/>
      <c r="BW11" s="3">
        <v>1</v>
      </c>
      <c r="BX11" s="3"/>
      <c r="BY11" s="3"/>
      <c r="BZ11" s="3"/>
      <c r="CA11" s="3"/>
      <c r="CB11" s="3"/>
      <c r="CC11" s="6">
        <f t="shared" si="22"/>
        <v>158.86000000000001</v>
      </c>
      <c r="CD11" s="10">
        <f t="shared" si="23"/>
        <v>1</v>
      </c>
      <c r="CE11" s="3">
        <f t="shared" si="24"/>
        <v>0</v>
      </c>
      <c r="CF11" s="11">
        <f t="shared" si="25"/>
        <v>159.86000000000001</v>
      </c>
      <c r="CG11" s="30">
        <f t="shared" si="26"/>
        <v>35.218316026523205</v>
      </c>
      <c r="CH11" s="12"/>
      <c r="CI11" s="2"/>
      <c r="CJ11" s="3"/>
      <c r="CK11" s="3"/>
      <c r="CL11" s="3"/>
      <c r="CM11" s="3"/>
      <c r="CN11" s="3"/>
      <c r="CO11" s="6">
        <f t="shared" si="27"/>
        <v>0</v>
      </c>
      <c r="CP11" s="10">
        <f t="shared" si="28"/>
        <v>0</v>
      </c>
      <c r="CQ11" s="3">
        <f t="shared" si="29"/>
        <v>0</v>
      </c>
      <c r="CR11" s="11">
        <f t="shared" si="30"/>
        <v>0</v>
      </c>
      <c r="CS11" s="12"/>
      <c r="CT11" s="2"/>
      <c r="CU11" s="3"/>
      <c r="CV11" s="3"/>
      <c r="CW11" s="3"/>
      <c r="CX11" s="3"/>
      <c r="CY11" s="3"/>
      <c r="CZ11" s="6">
        <f t="shared" si="31"/>
        <v>0</v>
      </c>
      <c r="DA11" s="10">
        <f t="shared" si="32"/>
        <v>0</v>
      </c>
      <c r="DB11" s="3">
        <f t="shared" si="33"/>
        <v>0</v>
      </c>
      <c r="DC11" s="11">
        <f t="shared" si="34"/>
        <v>0</v>
      </c>
      <c r="DD11" s="12"/>
      <c r="DE11" s="2"/>
      <c r="DF11" s="3"/>
      <c r="DG11" s="3"/>
      <c r="DH11" s="3"/>
      <c r="DI11" s="3"/>
      <c r="DJ11" s="3"/>
      <c r="DK11" s="6">
        <f t="shared" si="35"/>
        <v>0</v>
      </c>
      <c r="DL11" s="10">
        <f t="shared" si="36"/>
        <v>0</v>
      </c>
      <c r="DM11" s="3">
        <f t="shared" si="37"/>
        <v>0</v>
      </c>
      <c r="DN11" s="11">
        <f t="shared" si="38"/>
        <v>0</v>
      </c>
    </row>
    <row r="12" spans="1:118" ht="15">
      <c r="A12" s="34">
        <v>12</v>
      </c>
      <c r="B12" s="35">
        <v>8</v>
      </c>
      <c r="C12" s="38" t="s">
        <v>56</v>
      </c>
      <c r="D12" s="25" t="s">
        <v>44</v>
      </c>
      <c r="E12" s="39" t="s">
        <v>45</v>
      </c>
      <c r="F12" s="31">
        <f t="shared" si="0"/>
        <v>144.63880093587267</v>
      </c>
      <c r="G12" s="32">
        <f t="shared" si="1"/>
        <v>2271.19</v>
      </c>
      <c r="H12" s="21">
        <f t="shared" si="2"/>
        <v>2227.19</v>
      </c>
      <c r="I12" s="7">
        <f t="shared" si="3"/>
        <v>20</v>
      </c>
      <c r="J12" s="23">
        <f t="shared" si="4"/>
        <v>24</v>
      </c>
      <c r="K12" s="12">
        <v>130.85</v>
      </c>
      <c r="L12" s="2"/>
      <c r="M12" s="2"/>
      <c r="N12" s="2"/>
      <c r="O12" s="2"/>
      <c r="P12" s="2"/>
      <c r="Q12" s="2"/>
      <c r="R12" s="3">
        <v>0</v>
      </c>
      <c r="S12" s="3">
        <v>1</v>
      </c>
      <c r="T12" s="3"/>
      <c r="U12" s="3"/>
      <c r="V12" s="3"/>
      <c r="W12" s="13"/>
      <c r="X12" s="6">
        <f t="shared" si="5"/>
        <v>130.85</v>
      </c>
      <c r="Y12" s="10">
        <f t="shared" si="6"/>
        <v>0</v>
      </c>
      <c r="Z12" s="3">
        <f t="shared" si="7"/>
        <v>5</v>
      </c>
      <c r="AA12" s="11">
        <f t="shared" si="8"/>
        <v>135.85</v>
      </c>
      <c r="AB12" s="30">
        <f t="shared" si="9"/>
        <v>24.769966875230036</v>
      </c>
      <c r="AC12" s="12">
        <v>54.7</v>
      </c>
      <c r="AD12" s="2"/>
      <c r="AE12" s="2"/>
      <c r="AF12" s="2"/>
      <c r="AG12" s="3">
        <v>3</v>
      </c>
      <c r="AH12" s="3">
        <v>1</v>
      </c>
      <c r="AI12" s="3"/>
      <c r="AJ12" s="3"/>
      <c r="AK12" s="3"/>
      <c r="AL12" s="3"/>
      <c r="AM12" s="6">
        <f t="shared" si="10"/>
        <v>54.7</v>
      </c>
      <c r="AN12" s="10">
        <f t="shared" si="11"/>
        <v>3</v>
      </c>
      <c r="AO12" s="3">
        <f t="shared" si="12"/>
        <v>5</v>
      </c>
      <c r="AP12" s="11">
        <f t="shared" si="13"/>
        <v>62.7</v>
      </c>
      <c r="AQ12" s="30">
        <f t="shared" si="14"/>
        <v>47.830940988835721</v>
      </c>
      <c r="AR12" s="12">
        <v>43.64</v>
      </c>
      <c r="AS12" s="2"/>
      <c r="AT12" s="2"/>
      <c r="AU12" s="3">
        <v>0</v>
      </c>
      <c r="AV12" s="3"/>
      <c r="AW12" s="3"/>
      <c r="AX12" s="3"/>
      <c r="AY12" s="3"/>
      <c r="AZ12" s="3"/>
      <c r="BA12" s="6">
        <f>AR12+AS12+AT12</f>
        <v>43.64</v>
      </c>
      <c r="BB12" s="10">
        <f t="shared" si="15"/>
        <v>0</v>
      </c>
      <c r="BC12" s="3">
        <f t="shared" si="16"/>
        <v>0</v>
      </c>
      <c r="BD12" s="11">
        <f>BA12+BB12+BC12</f>
        <v>43.64</v>
      </c>
      <c r="BE12" s="30">
        <f t="shared" si="17"/>
        <v>66.979835013748854</v>
      </c>
      <c r="BF12" s="12">
        <v>999</v>
      </c>
      <c r="BG12" s="2"/>
      <c r="BH12" s="2"/>
      <c r="BI12" s="3">
        <v>0</v>
      </c>
      <c r="BJ12" s="3"/>
      <c r="BK12" s="3"/>
      <c r="BL12" s="3"/>
      <c r="BM12" s="3"/>
      <c r="BN12" s="3"/>
      <c r="BO12" s="6">
        <f>BF12+BG12+BH12</f>
        <v>999</v>
      </c>
      <c r="BP12" s="10">
        <f t="shared" si="18"/>
        <v>0</v>
      </c>
      <c r="BQ12" s="3">
        <f t="shared" si="19"/>
        <v>0</v>
      </c>
      <c r="BR12" s="11">
        <f t="shared" si="20"/>
        <v>999</v>
      </c>
      <c r="BS12" s="30">
        <f t="shared" si="21"/>
        <v>5.0580580580580587</v>
      </c>
      <c r="BT12" s="12">
        <v>999</v>
      </c>
      <c r="BU12" s="2"/>
      <c r="BV12" s="2"/>
      <c r="BW12" s="3">
        <v>21</v>
      </c>
      <c r="BX12" s="3"/>
      <c r="BY12" s="3"/>
      <c r="BZ12" s="3">
        <v>1</v>
      </c>
      <c r="CA12" s="3"/>
      <c r="CB12" s="3"/>
      <c r="CC12" s="6">
        <f t="shared" si="22"/>
        <v>999</v>
      </c>
      <c r="CD12" s="10">
        <f t="shared" si="23"/>
        <v>21</v>
      </c>
      <c r="CE12" s="3">
        <f t="shared" si="24"/>
        <v>10</v>
      </c>
      <c r="CF12" s="11">
        <f t="shared" si="25"/>
        <v>1030</v>
      </c>
      <c r="CG12" s="30">
        <f t="shared" si="26"/>
        <v>5.4660194174757279</v>
      </c>
      <c r="CH12" s="12"/>
      <c r="CI12" s="2"/>
      <c r="CJ12" s="3"/>
      <c r="CK12" s="3"/>
      <c r="CL12" s="3"/>
      <c r="CM12" s="3"/>
      <c r="CN12" s="3"/>
      <c r="CO12" s="6">
        <f t="shared" si="27"/>
        <v>0</v>
      </c>
      <c r="CP12" s="10">
        <f t="shared" si="28"/>
        <v>0</v>
      </c>
      <c r="CQ12" s="3">
        <f t="shared" si="29"/>
        <v>0</v>
      </c>
      <c r="CR12" s="11">
        <f t="shared" si="30"/>
        <v>0</v>
      </c>
      <c r="CS12" s="12"/>
      <c r="CT12" s="2"/>
      <c r="CU12" s="3"/>
      <c r="CV12" s="3"/>
      <c r="CW12" s="3"/>
      <c r="CX12" s="3"/>
      <c r="CY12" s="3"/>
      <c r="CZ12" s="6">
        <f t="shared" si="31"/>
        <v>0</v>
      </c>
      <c r="DA12" s="10">
        <f t="shared" si="32"/>
        <v>0</v>
      </c>
      <c r="DB12" s="3">
        <f t="shared" si="33"/>
        <v>0</v>
      </c>
      <c r="DC12" s="11">
        <f t="shared" si="34"/>
        <v>0</v>
      </c>
      <c r="DD12" s="12"/>
      <c r="DE12" s="2"/>
      <c r="DF12" s="3"/>
      <c r="DG12" s="3"/>
      <c r="DH12" s="3"/>
      <c r="DI12" s="3"/>
      <c r="DJ12" s="3"/>
      <c r="DK12" s="6">
        <f t="shared" si="35"/>
        <v>0</v>
      </c>
      <c r="DL12" s="10">
        <f t="shared" si="36"/>
        <v>0</v>
      </c>
      <c r="DM12" s="3">
        <f t="shared" si="37"/>
        <v>0</v>
      </c>
      <c r="DN12" s="11">
        <f t="shared" si="38"/>
        <v>0</v>
      </c>
    </row>
    <row r="13" spans="1:118" ht="15">
      <c r="A13" s="34"/>
      <c r="B13" s="35"/>
      <c r="C13" s="40" t="s">
        <v>48</v>
      </c>
      <c r="D13" s="44"/>
      <c r="E13" s="44"/>
      <c r="F13" s="31"/>
      <c r="G13" s="32"/>
      <c r="H13" s="21"/>
      <c r="I13" s="7"/>
      <c r="J13" s="23"/>
      <c r="K13" s="1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13"/>
      <c r="X13" s="6"/>
      <c r="Y13" s="10"/>
      <c r="Z13" s="3"/>
      <c r="AA13" s="11"/>
      <c r="AB13" s="30"/>
      <c r="AC13" s="12"/>
      <c r="AD13" s="2"/>
      <c r="AE13" s="2"/>
      <c r="AF13" s="2"/>
      <c r="AG13" s="3"/>
      <c r="AH13" s="3"/>
      <c r="AI13" s="3"/>
      <c r="AJ13" s="3"/>
      <c r="AK13" s="3"/>
      <c r="AL13" s="3"/>
      <c r="AM13" s="6"/>
      <c r="AN13" s="10"/>
      <c r="AO13" s="3"/>
      <c r="AP13" s="11"/>
      <c r="AQ13" s="30"/>
      <c r="AR13" s="12"/>
      <c r="AS13" s="2"/>
      <c r="AT13" s="2"/>
      <c r="AU13" s="3"/>
      <c r="AV13" s="3"/>
      <c r="AW13" s="3"/>
      <c r="AX13" s="3"/>
      <c r="AY13" s="3"/>
      <c r="AZ13" s="3"/>
      <c r="BA13" s="6"/>
      <c r="BB13" s="10"/>
      <c r="BC13" s="3"/>
      <c r="BD13" s="11"/>
      <c r="BE13" s="30"/>
      <c r="BF13" s="12"/>
      <c r="BG13" s="2"/>
      <c r="BH13" s="2"/>
      <c r="BI13" s="3"/>
      <c r="BJ13" s="3"/>
      <c r="BK13" s="3"/>
      <c r="BL13" s="3"/>
      <c r="BM13" s="3"/>
      <c r="BN13" s="3"/>
      <c r="BO13" s="6"/>
      <c r="BP13" s="10"/>
      <c r="BQ13" s="3"/>
      <c r="BR13" s="11"/>
      <c r="BS13" s="30"/>
      <c r="BT13" s="12"/>
      <c r="BU13" s="2"/>
      <c r="BV13" s="2"/>
      <c r="BW13" s="3"/>
      <c r="BX13" s="3"/>
      <c r="BY13" s="3"/>
      <c r="BZ13" s="3"/>
      <c r="CA13" s="3"/>
      <c r="CB13" s="3"/>
      <c r="CC13" s="6"/>
      <c r="CD13" s="10"/>
      <c r="CE13" s="3"/>
      <c r="CF13" s="11"/>
      <c r="CG13" s="30"/>
      <c r="CH13" s="12"/>
      <c r="CI13" s="2"/>
      <c r="CJ13" s="3"/>
      <c r="CK13" s="3"/>
      <c r="CL13" s="3"/>
      <c r="CM13" s="3"/>
      <c r="CN13" s="3"/>
      <c r="CO13" s="6"/>
      <c r="CP13" s="10"/>
      <c r="CQ13" s="3"/>
      <c r="CR13" s="11"/>
      <c r="CS13" s="12"/>
      <c r="CT13" s="2"/>
      <c r="CU13" s="3"/>
      <c r="CV13" s="3"/>
      <c r="CW13" s="3"/>
      <c r="CX13" s="3"/>
      <c r="CY13" s="3"/>
      <c r="CZ13" s="6"/>
      <c r="DA13" s="10"/>
      <c r="DB13" s="3"/>
      <c r="DC13" s="11"/>
      <c r="DD13" s="12"/>
      <c r="DE13" s="2"/>
      <c r="DF13" s="3"/>
      <c r="DG13" s="3"/>
      <c r="DH13" s="3"/>
      <c r="DI13" s="3"/>
      <c r="DJ13" s="3"/>
      <c r="DK13" s="6"/>
      <c r="DL13" s="10"/>
      <c r="DM13" s="3"/>
      <c r="DN13" s="11"/>
    </row>
    <row r="14" spans="1:118" ht="15">
      <c r="A14" s="34">
        <v>2</v>
      </c>
      <c r="B14" s="35">
        <v>1</v>
      </c>
      <c r="C14" s="38" t="s">
        <v>43</v>
      </c>
      <c r="D14" s="42" t="s">
        <v>44</v>
      </c>
      <c r="E14" s="39" t="s">
        <v>46</v>
      </c>
      <c r="F14" s="31">
        <f xml:space="preserve"> AB14+AQ14+BE14+BS14</f>
        <v>295.09024722143556</v>
      </c>
      <c r="G14" s="32">
        <f>H14+I14+J14</f>
        <v>284.52</v>
      </c>
      <c r="H14" s="21">
        <f>X14+AM14+BA14+BO14+CC14+CO14+CZ14+DK14</f>
        <v>259.52</v>
      </c>
      <c r="I14" s="7">
        <f>Z14+AO14+BC14+BQ14+CE14+CQ14+DB14+DM14</f>
        <v>0</v>
      </c>
      <c r="J14" s="23">
        <f>R14+AG14+AU14+BI14+BW14+CJ14+CU14+DF14</f>
        <v>25</v>
      </c>
      <c r="K14" s="12">
        <v>63.9</v>
      </c>
      <c r="L14" s="2"/>
      <c r="M14" s="2"/>
      <c r="N14" s="2"/>
      <c r="O14" s="2"/>
      <c r="P14" s="2"/>
      <c r="Q14" s="2"/>
      <c r="R14" s="3">
        <v>0</v>
      </c>
      <c r="S14" s="3"/>
      <c r="T14" s="3"/>
      <c r="U14" s="3"/>
      <c r="V14" s="3"/>
      <c r="W14" s="13"/>
      <c r="X14" s="6">
        <f>IF(K14="DQ",0,K14+L14+M14+N14+O14+P14+Q14)</f>
        <v>63.9</v>
      </c>
      <c r="Y14" s="10">
        <f>R14</f>
        <v>0</v>
      </c>
      <c r="Z14" s="3">
        <f>(S14*5)+(T14*10)+(U14*10)+(V14*15)+(W14*20)</f>
        <v>0</v>
      </c>
      <c r="AA14" s="11">
        <f>IF(K14="DQ",0,X14+Y14+Z14)</f>
        <v>63.9</v>
      </c>
      <c r="AB14" s="30">
        <f>(MIN(AA$5:AA$17)/AA14)*100</f>
        <v>52.660406885758995</v>
      </c>
      <c r="AC14" s="12">
        <v>35.78</v>
      </c>
      <c r="AD14" s="2"/>
      <c r="AE14" s="2"/>
      <c r="AF14" s="2"/>
      <c r="AG14" s="3">
        <v>5</v>
      </c>
      <c r="AH14" s="3"/>
      <c r="AI14" s="3"/>
      <c r="AJ14" s="3"/>
      <c r="AK14" s="3"/>
      <c r="AL14" s="3"/>
      <c r="AM14" s="6">
        <f>IF(AC14="DQ",0,AC14+AD14+AE14+AF14)</f>
        <v>35.78</v>
      </c>
      <c r="AN14" s="10">
        <f>AG14</f>
        <v>5</v>
      </c>
      <c r="AO14" s="3">
        <f>(AH14*5)+(AI14*10)+(AJ14*10)+(AK14*15)+(AL14*20)</f>
        <v>0</v>
      </c>
      <c r="AP14" s="11">
        <f>IF(AC14="DQ",0,AM14+AN14+AO14)</f>
        <v>40.78</v>
      </c>
      <c r="AQ14" s="30">
        <f>(MIN(AP$5:AP$17)/AP14)*100</f>
        <v>73.540951446787645</v>
      </c>
      <c r="AR14" s="12">
        <v>29.23</v>
      </c>
      <c r="AS14" s="2"/>
      <c r="AT14" s="2"/>
      <c r="AU14" s="3">
        <v>0</v>
      </c>
      <c r="AV14" s="3"/>
      <c r="AW14" s="3"/>
      <c r="AX14" s="3"/>
      <c r="AY14" s="3"/>
      <c r="AZ14" s="3"/>
      <c r="BA14" s="6">
        <f>AR14+AS14+AT14</f>
        <v>29.23</v>
      </c>
      <c r="BB14" s="10">
        <f>AU14</f>
        <v>0</v>
      </c>
      <c r="BC14" s="3">
        <f>(AV14*5)+(AW14*10)+(AX14*10)+(AY14*15)+(AZ14*20)</f>
        <v>0</v>
      </c>
      <c r="BD14" s="11">
        <f>BA14+BB14+BC14</f>
        <v>29.23</v>
      </c>
      <c r="BE14" s="30">
        <f>(MIN(BD$5:BD$17)/BD14)*100</f>
        <v>100</v>
      </c>
      <c r="BF14" s="12">
        <v>63.35</v>
      </c>
      <c r="BG14" s="2"/>
      <c r="BH14" s="2"/>
      <c r="BI14" s="3">
        <v>10</v>
      </c>
      <c r="BJ14" s="3"/>
      <c r="BK14" s="3"/>
      <c r="BL14" s="3"/>
      <c r="BM14" s="3"/>
      <c r="BN14" s="3"/>
      <c r="BO14" s="6">
        <f>BF14+BG14+BH14</f>
        <v>63.35</v>
      </c>
      <c r="BP14" s="10">
        <f>BI14</f>
        <v>10</v>
      </c>
      <c r="BQ14" s="3">
        <f>(BJ14*5)+(BK14*10)+(BL14*10)+(BM14*15)+(BN14*20)</f>
        <v>0</v>
      </c>
      <c r="BR14" s="11">
        <f>IF(BF14="DQ",0,BO14+BP14+BQ14)</f>
        <v>73.349999999999994</v>
      </c>
      <c r="BS14" s="30">
        <f>(MIN(BR$5:BR$17)/BR14)*100</f>
        <v>68.8888888888889</v>
      </c>
      <c r="BT14" s="12">
        <v>67.260000000000005</v>
      </c>
      <c r="BU14" s="2"/>
      <c r="BV14" s="2"/>
      <c r="BW14" s="3">
        <v>10</v>
      </c>
      <c r="BX14" s="3"/>
      <c r="BY14" s="3"/>
      <c r="BZ14" s="3"/>
      <c r="CA14" s="3"/>
      <c r="CB14" s="3"/>
      <c r="CC14" s="6">
        <f>IF(BT14="DQ",0,BT14+BU14+BV14)</f>
        <v>67.260000000000005</v>
      </c>
      <c r="CD14" s="10">
        <f>BW14</f>
        <v>10</v>
      </c>
      <c r="CE14" s="3">
        <f>(BX14*5)+(BY14*10)+(BZ14*10)+(CA14*15)+(CB14*20)</f>
        <v>0</v>
      </c>
      <c r="CF14" s="11">
        <f>IF(BT14="DQ",0,CC14+CD14+CE14)</f>
        <v>77.260000000000005</v>
      </c>
      <c r="CG14" s="30">
        <f>(MIN(CF$5:CF$17)/CF14)*100</f>
        <v>72.870825783070146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>
      <c r="A15" s="34">
        <v>5</v>
      </c>
      <c r="B15" s="35">
        <v>2</v>
      </c>
      <c r="C15" s="8" t="s">
        <v>54</v>
      </c>
      <c r="D15" s="25" t="s">
        <v>44</v>
      </c>
      <c r="E15" s="44" t="s">
        <v>46</v>
      </c>
      <c r="F15" s="31">
        <f xml:space="preserve"> AB15+AQ15+BE15+BS15</f>
        <v>291.95635368403464</v>
      </c>
      <c r="G15" s="32">
        <f>H15+I15+J15</f>
        <v>262.47000000000003</v>
      </c>
      <c r="H15" s="21">
        <f>X15+AM15+BA15+BO15+CC15+CO15+CZ15+DK15</f>
        <v>229.47000000000003</v>
      </c>
      <c r="I15" s="7">
        <f>Z15+AO15+BC15+BQ15+CE15+CQ15+DB15+DM15</f>
        <v>20</v>
      </c>
      <c r="J15" s="23">
        <f>R15+AG15+AU15+BI15+BW15+CJ15+CU15+DF15</f>
        <v>13</v>
      </c>
      <c r="K15" s="12">
        <v>33.65</v>
      </c>
      <c r="L15" s="2"/>
      <c r="M15" s="2"/>
      <c r="N15" s="2"/>
      <c r="O15" s="2"/>
      <c r="P15" s="2"/>
      <c r="Q15" s="2"/>
      <c r="R15" s="3">
        <v>0</v>
      </c>
      <c r="S15" s="3"/>
      <c r="T15" s="3"/>
      <c r="U15" s="3"/>
      <c r="V15" s="3"/>
      <c r="W15" s="13"/>
      <c r="X15" s="6">
        <f>IF(K15="DQ",0,K15+L15+M15+N15+O15+P15+Q15)</f>
        <v>33.65</v>
      </c>
      <c r="Y15" s="10">
        <f>R15</f>
        <v>0</v>
      </c>
      <c r="Z15" s="3">
        <f>(S15*5)+(T15*10)+(U15*10)+(V15*15)+(W15*20)</f>
        <v>0</v>
      </c>
      <c r="AA15" s="11">
        <f>IF(K15="DQ",0,X15+Y15+Z15)</f>
        <v>33.65</v>
      </c>
      <c r="AB15" s="30">
        <f>(MIN(AA$5:AA$17)/AA15)*100</f>
        <v>100</v>
      </c>
      <c r="AC15" s="12">
        <v>36.159999999999997</v>
      </c>
      <c r="AD15" s="2"/>
      <c r="AE15" s="2"/>
      <c r="AF15" s="2"/>
      <c r="AG15" s="3">
        <v>1</v>
      </c>
      <c r="AH15" s="3"/>
      <c r="AI15" s="3"/>
      <c r="AJ15" s="3">
        <v>1</v>
      </c>
      <c r="AK15" s="3"/>
      <c r="AL15" s="3"/>
      <c r="AM15" s="6">
        <f>IF(AC15="DQ",0,AC15+AD15+AE15+AF15)</f>
        <v>36.159999999999997</v>
      </c>
      <c r="AN15" s="10">
        <f>AG15</f>
        <v>1</v>
      </c>
      <c r="AO15" s="3">
        <f>(AH15*5)+(AI15*10)+(AJ15*10)+(AK15*15)+(AL15*20)</f>
        <v>10</v>
      </c>
      <c r="AP15" s="11">
        <f>IF(AC15="DQ",0,AM15+AN15+AO15)</f>
        <v>47.16</v>
      </c>
      <c r="AQ15" s="30">
        <f>(MIN(AP$5:AP$17)/AP15)*100</f>
        <v>63.592027141645467</v>
      </c>
      <c r="AR15" s="12">
        <v>63.53</v>
      </c>
      <c r="AS15" s="2"/>
      <c r="AT15" s="2"/>
      <c r="AU15" s="3">
        <v>1</v>
      </c>
      <c r="AV15" s="3"/>
      <c r="AW15" s="3"/>
      <c r="AX15" s="3"/>
      <c r="AY15" s="3"/>
      <c r="AZ15" s="3"/>
      <c r="BA15" s="6">
        <f>AR15+AS15+AT15</f>
        <v>63.53</v>
      </c>
      <c r="BB15" s="10">
        <f>AU15</f>
        <v>1</v>
      </c>
      <c r="BC15" s="3">
        <f>(AV15*5)+(AW15*10)+(AX15*10)+(AY15*15)+(AZ15*20)</f>
        <v>0</v>
      </c>
      <c r="BD15" s="11">
        <f>BA15+BB15+BC15</f>
        <v>64.53</v>
      </c>
      <c r="BE15" s="30">
        <f>(MIN(BD$5:BD$17)/BD15)*100</f>
        <v>45.296761196342786</v>
      </c>
      <c r="BF15" s="12">
        <v>40.83</v>
      </c>
      <c r="BG15" s="2"/>
      <c r="BH15" s="2"/>
      <c r="BI15" s="3">
        <v>10</v>
      </c>
      <c r="BJ15" s="3"/>
      <c r="BK15" s="3"/>
      <c r="BL15" s="3">
        <v>1</v>
      </c>
      <c r="BM15" s="3"/>
      <c r="BN15" s="3"/>
      <c r="BO15" s="6">
        <f>BF15+BG15+BH15</f>
        <v>40.83</v>
      </c>
      <c r="BP15" s="10">
        <f>BI15</f>
        <v>10</v>
      </c>
      <c r="BQ15" s="3">
        <f>(BJ15*5)+(BK15*10)+(BL15*10)+(BM15*15)+(BN15*20)</f>
        <v>10</v>
      </c>
      <c r="BR15" s="11">
        <f>IF(BF15="DQ",0,BO15+BP15+BQ15)</f>
        <v>60.83</v>
      </c>
      <c r="BS15" s="30">
        <f>(MIN(BR$5:BR$17)/BR15)*100</f>
        <v>83.067565346046365</v>
      </c>
      <c r="BT15" s="12">
        <v>55.3</v>
      </c>
      <c r="BU15" s="2"/>
      <c r="BV15" s="2"/>
      <c r="BW15" s="3">
        <v>1</v>
      </c>
      <c r="BX15" s="3"/>
      <c r="BY15" s="3"/>
      <c r="BZ15" s="3"/>
      <c r="CA15" s="3"/>
      <c r="CB15" s="3"/>
      <c r="CC15" s="6">
        <f>IF(BT15="DQ",0,BT15+BU15+BV15)</f>
        <v>55.3</v>
      </c>
      <c r="CD15" s="10">
        <f>BW15</f>
        <v>1</v>
      </c>
      <c r="CE15" s="3">
        <f>(BX15*5)+(BY15*10)+(BZ15*10)+(CA15*15)+(CB15*20)</f>
        <v>0</v>
      </c>
      <c r="CF15" s="11">
        <f>IF(BT15="DQ",0,CC15+CD15+CE15)</f>
        <v>56.3</v>
      </c>
      <c r="CG15" s="30">
        <f>(MIN(CF$5:CF$17)/CF15)*100</f>
        <v>100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CJ15/2</f>
        <v>0</v>
      </c>
      <c r="CQ15" s="3">
        <f>(CJ15*5)+(CK15*10)+(CL15*10)+(CM15*15)+(CN15*20)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CU15/2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DF15/2</f>
        <v>0</v>
      </c>
      <c r="DM15" s="3">
        <f>(DG15*3)+(DH15*5)+(DI15*5)+(DJ15*20)</f>
        <v>0</v>
      </c>
      <c r="DN15" s="11">
        <f>DK15+DL15+DM15</f>
        <v>0</v>
      </c>
    </row>
    <row r="16" spans="1:118" ht="15">
      <c r="A16" s="34">
        <v>6</v>
      </c>
      <c r="B16" s="35">
        <v>3</v>
      </c>
      <c r="C16" s="38" t="s">
        <v>55</v>
      </c>
      <c r="D16" s="25" t="s">
        <v>44</v>
      </c>
      <c r="E16" s="39" t="s">
        <v>46</v>
      </c>
      <c r="F16" s="31">
        <f xml:space="preserve"> AB16+AQ16+BE16+BS16</f>
        <v>288.38885664304644</v>
      </c>
      <c r="G16" s="32">
        <f>H16+I16+J16</f>
        <v>308.89</v>
      </c>
      <c r="H16" s="21">
        <f>X16+AM16+BA16+BO16+CC16+CO16+CZ16+DK16</f>
        <v>265.89</v>
      </c>
      <c r="I16" s="7">
        <f>Z16+AO16+BC16+BQ16+CE16+CQ16+DB16+DM16</f>
        <v>10</v>
      </c>
      <c r="J16" s="23">
        <f>R16+AG16+AU16+BI16+BW16+CJ16+CU16+DF16</f>
        <v>33</v>
      </c>
      <c r="K16" s="12">
        <v>60.76</v>
      </c>
      <c r="L16" s="2"/>
      <c r="M16" s="2"/>
      <c r="N16" s="2"/>
      <c r="O16" s="2"/>
      <c r="P16" s="2"/>
      <c r="Q16" s="2"/>
      <c r="R16" s="3">
        <v>0</v>
      </c>
      <c r="S16" s="3"/>
      <c r="T16" s="3"/>
      <c r="U16" s="3"/>
      <c r="V16" s="3"/>
      <c r="W16" s="13"/>
      <c r="X16" s="6">
        <f>IF(K16="DQ",0,K16+L16+M16+N16+O16+P16+Q16)</f>
        <v>60.76</v>
      </c>
      <c r="Y16" s="10">
        <f>R16</f>
        <v>0</v>
      </c>
      <c r="Z16" s="3">
        <f>(S16*5)+(T16*10)+(U16*10)+(V16*15)+(W16*20)</f>
        <v>0</v>
      </c>
      <c r="AA16" s="11">
        <f>IF(K16="DQ",0,X16+Y16+Z16)</f>
        <v>60.76</v>
      </c>
      <c r="AB16" s="30">
        <f>(MIN(AA$5:AA$17)/AA16)*100</f>
        <v>55.3818301514154</v>
      </c>
      <c r="AC16" s="12">
        <v>45.17</v>
      </c>
      <c r="AD16" s="2"/>
      <c r="AE16" s="2"/>
      <c r="AF16" s="2"/>
      <c r="AG16" s="3">
        <v>12</v>
      </c>
      <c r="AH16" s="3"/>
      <c r="AI16" s="3"/>
      <c r="AJ16" s="3"/>
      <c r="AK16" s="3"/>
      <c r="AL16" s="3"/>
      <c r="AM16" s="6">
        <f>IF(AC16="DQ",0,AC16+AD16+AE16+AF16)</f>
        <v>45.17</v>
      </c>
      <c r="AN16" s="10">
        <f>AG16</f>
        <v>12</v>
      </c>
      <c r="AO16" s="3">
        <f>(AH16*5)+(AI16*10)+(AJ16*10)+(AK16*15)+(AL16*20)</f>
        <v>0</v>
      </c>
      <c r="AP16" s="11">
        <f>IF(AC16="DQ",0,AM16+AN16+AO16)</f>
        <v>57.17</v>
      </c>
      <c r="AQ16" s="30">
        <f>(MIN(AP$5:AP$17)/AP16)*100</f>
        <v>52.457582648242088</v>
      </c>
      <c r="AR16" s="12">
        <v>32.409999999999997</v>
      </c>
      <c r="AS16" s="2"/>
      <c r="AT16" s="2"/>
      <c r="AU16" s="3">
        <v>0</v>
      </c>
      <c r="AV16" s="3"/>
      <c r="AW16" s="3"/>
      <c r="AX16" s="3"/>
      <c r="AY16" s="3"/>
      <c r="AZ16" s="3"/>
      <c r="BA16" s="6">
        <f>AR16+AS16+AT16</f>
        <v>32.409999999999997</v>
      </c>
      <c r="BB16" s="10">
        <f>AU16</f>
        <v>0</v>
      </c>
      <c r="BC16" s="3">
        <f>(AV16*5)+(AW16*10)+(AX16*10)+(AY16*15)+(AZ16*20)</f>
        <v>0</v>
      </c>
      <c r="BD16" s="11">
        <f>BA16+BB16+BC16</f>
        <v>32.409999999999997</v>
      </c>
      <c r="BE16" s="30">
        <f>(MIN(BD$5:BD$17)/BD16)*100</f>
        <v>90.188213514347439</v>
      </c>
      <c r="BF16" s="12">
        <v>55.92</v>
      </c>
      <c r="BG16" s="2"/>
      <c r="BH16" s="2"/>
      <c r="BI16" s="3">
        <v>0</v>
      </c>
      <c r="BJ16" s="3"/>
      <c r="BK16" s="3"/>
      <c r="BL16" s="3"/>
      <c r="BM16" s="3"/>
      <c r="BN16" s="3"/>
      <c r="BO16" s="6">
        <f>BF16+BG16+BH16</f>
        <v>55.92</v>
      </c>
      <c r="BP16" s="10">
        <f>BI16</f>
        <v>0</v>
      </c>
      <c r="BQ16" s="3">
        <f>(BJ16*5)+(BK16*10)+(BL16*10)+(BM16*15)+(BN16*20)</f>
        <v>0</v>
      </c>
      <c r="BR16" s="11">
        <f>IF(BF16="DQ",0,BO16+BP16+BQ16)</f>
        <v>55.92</v>
      </c>
      <c r="BS16" s="30">
        <f>(MIN(BR$5:BR$17)/BR16)*100</f>
        <v>90.36123032904149</v>
      </c>
      <c r="BT16" s="12">
        <v>71.63</v>
      </c>
      <c r="BU16" s="2"/>
      <c r="BV16" s="2"/>
      <c r="BW16" s="3">
        <v>21</v>
      </c>
      <c r="BX16" s="3"/>
      <c r="BY16" s="3"/>
      <c r="BZ16" s="3">
        <v>1</v>
      </c>
      <c r="CA16" s="3"/>
      <c r="CB16" s="3"/>
      <c r="CC16" s="6">
        <f>IF(BT16="DQ",0,BT16+BU16+BV16)</f>
        <v>71.63</v>
      </c>
      <c r="CD16" s="10">
        <f>BW16</f>
        <v>21</v>
      </c>
      <c r="CE16" s="3">
        <f>(BX16*5)+(BY16*10)+(BZ16*10)+(CA16*15)+(CB16*20)</f>
        <v>10</v>
      </c>
      <c r="CF16" s="11">
        <f>IF(BT16="DQ",0,CC16+CD16+CE16)</f>
        <v>102.63</v>
      </c>
      <c r="CG16" s="30">
        <f>(MIN(CF$5:CF$17)/CF16)*100</f>
        <v>54.857254214167398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>
      <c r="A17" s="34">
        <v>10</v>
      </c>
      <c r="B17" s="35">
        <v>4</v>
      </c>
      <c r="C17" s="38" t="s">
        <v>41</v>
      </c>
      <c r="D17" s="25" t="s">
        <v>44</v>
      </c>
      <c r="E17" s="39" t="s">
        <v>46</v>
      </c>
      <c r="F17" s="31">
        <f xml:space="preserve"> AB17+AQ17+BE17+BS17</f>
        <v>220.59473496972905</v>
      </c>
      <c r="G17" s="32">
        <f>H17+I17+J17</f>
        <v>317.98</v>
      </c>
      <c r="H17" s="21">
        <f>X17+AM17+BA17+BO17+CC17+CO17+CZ17+DK17</f>
        <v>283.98</v>
      </c>
      <c r="I17" s="7">
        <f>Z17+AO17+BC17+BQ17+CE17+CQ17+DB17+DM17</f>
        <v>20</v>
      </c>
      <c r="J17" s="23">
        <f>R17+AG17+AU17+BI17+BW17+CJ17+CU17+DF17</f>
        <v>14</v>
      </c>
      <c r="K17" s="12">
        <v>68.959999999999994</v>
      </c>
      <c r="L17" s="2"/>
      <c r="M17" s="2"/>
      <c r="N17" s="2"/>
      <c r="O17" s="2"/>
      <c r="P17" s="2"/>
      <c r="Q17" s="2"/>
      <c r="R17" s="3">
        <v>0</v>
      </c>
      <c r="S17" s="3"/>
      <c r="T17" s="3"/>
      <c r="U17" s="3"/>
      <c r="V17" s="3"/>
      <c r="W17" s="13"/>
      <c r="X17" s="6">
        <f>IF(K17="DQ",0,K17+L17+M17+N17+O17+P17+Q17)</f>
        <v>68.959999999999994</v>
      </c>
      <c r="Y17" s="10">
        <f>R17</f>
        <v>0</v>
      </c>
      <c r="Z17" s="3">
        <f>(S17*5)+(T17*10)+(U17*10)+(V17*15)+(W17*20)</f>
        <v>0</v>
      </c>
      <c r="AA17" s="11">
        <f>IF(K17="DQ",0,X17+Y17+Z17)</f>
        <v>68.959999999999994</v>
      </c>
      <c r="AB17" s="30">
        <f>(MIN(AA$5:AA$17)/AA17)*100</f>
        <v>48.796403712296986</v>
      </c>
      <c r="AC17" s="12">
        <v>39.380000000000003</v>
      </c>
      <c r="AD17" s="2"/>
      <c r="AE17" s="2"/>
      <c r="AF17" s="2"/>
      <c r="AG17" s="3">
        <v>2</v>
      </c>
      <c r="AH17" s="3">
        <v>2</v>
      </c>
      <c r="AI17" s="3"/>
      <c r="AJ17" s="3"/>
      <c r="AK17" s="3"/>
      <c r="AL17" s="3"/>
      <c r="AM17" s="6">
        <f>IF(AC17="DQ",0,AC17+AD17+AE17+AF17)</f>
        <v>39.380000000000003</v>
      </c>
      <c r="AN17" s="10">
        <f>AG17</f>
        <v>2</v>
      </c>
      <c r="AO17" s="3">
        <f>(AH17*5)+(AI17*10)+(AJ17*10)+(AK17*15)+(AL17*20)</f>
        <v>10</v>
      </c>
      <c r="AP17" s="11">
        <f>IF(AC17="DQ",0,AM17+AN17+AO17)</f>
        <v>51.38</v>
      </c>
      <c r="AQ17" s="30">
        <f>(MIN(AP$5:AP$17)/AP17)*100</f>
        <v>58.369015181004279</v>
      </c>
      <c r="AR17" s="12">
        <v>50.69</v>
      </c>
      <c r="AS17" s="2"/>
      <c r="AT17" s="2"/>
      <c r="AU17" s="3">
        <v>2</v>
      </c>
      <c r="AV17" s="3"/>
      <c r="AW17" s="3"/>
      <c r="AX17" s="3"/>
      <c r="AY17" s="3"/>
      <c r="AZ17" s="3"/>
      <c r="BA17" s="6">
        <f>AR17+AS17+AT17</f>
        <v>50.69</v>
      </c>
      <c r="BB17" s="10">
        <f>AU17</f>
        <v>2</v>
      </c>
      <c r="BC17" s="3">
        <f>(AV17*5)+(AW17*10)+(AX17*10)+(AY17*15)+(AZ17*20)</f>
        <v>0</v>
      </c>
      <c r="BD17" s="11">
        <f>BA17+BB17+BC17</f>
        <v>52.69</v>
      </c>
      <c r="BE17" s="30">
        <f>(MIN(BD$5:BD$17)/BD17)*100</f>
        <v>55.475422281267797</v>
      </c>
      <c r="BF17" s="12">
        <v>67.19</v>
      </c>
      <c r="BG17" s="2"/>
      <c r="BH17" s="2"/>
      <c r="BI17" s="3">
        <v>10</v>
      </c>
      <c r="BJ17" s="3"/>
      <c r="BK17" s="3"/>
      <c r="BL17" s="3">
        <v>1</v>
      </c>
      <c r="BM17" s="3"/>
      <c r="BN17" s="3"/>
      <c r="BO17" s="6">
        <f>BF17+BG17+BH17</f>
        <v>67.19</v>
      </c>
      <c r="BP17" s="10">
        <f>BI17</f>
        <v>10</v>
      </c>
      <c r="BQ17" s="3">
        <f>(BJ17*5)+(BK17*10)+(BL17*10)+(BM17*15)+(BN17*20)</f>
        <v>10</v>
      </c>
      <c r="BR17" s="11">
        <f>IF(BF17="DQ",0,BO17+BP17+BQ17)</f>
        <v>87.19</v>
      </c>
      <c r="BS17" s="30">
        <f>(MIN(BR$5:BR$17)/BR17)*100</f>
        <v>57.953893795159992</v>
      </c>
      <c r="BT17" s="12">
        <v>57.76</v>
      </c>
      <c r="BU17" s="2"/>
      <c r="BV17" s="2"/>
      <c r="BW17" s="3">
        <v>0</v>
      </c>
      <c r="BX17" s="3"/>
      <c r="BY17" s="3"/>
      <c r="BZ17" s="3"/>
      <c r="CA17" s="3"/>
      <c r="CB17" s="3"/>
      <c r="CC17" s="6">
        <f>IF(BT17="DQ",0,BT17+BU17+BV17)</f>
        <v>57.76</v>
      </c>
      <c r="CD17" s="10">
        <f>BW17</f>
        <v>0</v>
      </c>
      <c r="CE17" s="3">
        <f>(BX17*5)+(BY17*10)+(BZ17*10)+(CA17*15)+(CB17*20)</f>
        <v>0</v>
      </c>
      <c r="CF17" s="11">
        <f>IF(BT17="DQ",0,CC17+CD17+CE17)</f>
        <v>57.76</v>
      </c>
      <c r="CG17" s="30">
        <f>(MIN(CF$5:CF$17)/CF17)*100</f>
        <v>97.47229916897507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CJ17/2</f>
        <v>0</v>
      </c>
      <c r="CQ17" s="3">
        <f>(CJ17*5)+(CK17*10)+(CL17*10)+(CM17*15)+(CN17*20)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CU17/2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DF17/2</f>
        <v>0</v>
      </c>
      <c r="DM17" s="3">
        <f>(DG17*3)+(DH17*5)+(DI17*5)+(DJ17*20)</f>
        <v>0</v>
      </c>
      <c r="DN17" s="11">
        <f>DK17+DL17+DM17</f>
        <v>0</v>
      </c>
    </row>
    <row r="19" spans="1:118">
      <c r="A19" s="5">
        <v>12</v>
      </c>
      <c r="C19" s="43" t="s">
        <v>50</v>
      </c>
    </row>
    <row r="21" spans="1:118">
      <c r="Q21" s="28"/>
    </row>
  </sheetData>
  <sortState ref="A5:DN17">
    <sortCondition descending="1" ref="F5:F13"/>
  </sortState>
  <mergeCells count="8">
    <mergeCell ref="C3:E3"/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Rimfire Carbine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Owen</cp:lastModifiedBy>
  <cp:lastPrinted>2011-08-06T22:50:12Z</cp:lastPrinted>
  <dcterms:created xsi:type="dcterms:W3CDTF">2010-05-02T17:04:59Z</dcterms:created>
  <dcterms:modified xsi:type="dcterms:W3CDTF">2014-07-13T13:26:06Z</dcterms:modified>
</cp:coreProperties>
</file>