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Rimfire Carbine" sheetId="2" r:id="rId1"/>
  </sheets>
  <calcPr calcId="145621"/>
</workbook>
</file>

<file path=xl/calcChain.xml><?xml version="1.0" encoding="utf-8"?>
<calcChain xmlns="http://schemas.openxmlformats.org/spreadsheetml/2006/main">
  <c r="DM13" i="2" l="1"/>
  <c r="DL13" i="2"/>
  <c r="DK13" i="2"/>
  <c r="DB13" i="2"/>
  <c r="DA13" i="2"/>
  <c r="CZ13" i="2"/>
  <c r="CQ13" i="2"/>
  <c r="CP13" i="2"/>
  <c r="CO13" i="2"/>
  <c r="CE13" i="2"/>
  <c r="CD13" i="2"/>
  <c r="CC13" i="2"/>
  <c r="BQ13" i="2"/>
  <c r="BP13" i="2"/>
  <c r="BO13" i="2"/>
  <c r="BC13" i="2"/>
  <c r="BB13" i="2"/>
  <c r="BA13" i="2"/>
  <c r="AO13" i="2"/>
  <c r="AN13" i="2"/>
  <c r="AM13" i="2"/>
  <c r="Z13" i="2"/>
  <c r="Y13" i="2"/>
  <c r="X13" i="2"/>
  <c r="J13" i="2"/>
  <c r="DM12" i="2"/>
  <c r="DL12" i="2"/>
  <c r="DK12" i="2"/>
  <c r="DB12" i="2"/>
  <c r="DA12" i="2"/>
  <c r="CZ12" i="2"/>
  <c r="CQ12" i="2"/>
  <c r="CP12" i="2"/>
  <c r="CO12" i="2"/>
  <c r="CE12" i="2"/>
  <c r="CD12" i="2"/>
  <c r="CC12" i="2"/>
  <c r="BQ12" i="2"/>
  <c r="BP12" i="2"/>
  <c r="BO12" i="2"/>
  <c r="BC12" i="2"/>
  <c r="BB12" i="2"/>
  <c r="BA12" i="2"/>
  <c r="AO12" i="2"/>
  <c r="AN12" i="2"/>
  <c r="AM12" i="2"/>
  <c r="Z12" i="2"/>
  <c r="Y12" i="2"/>
  <c r="AA12" i="2" s="1"/>
  <c r="X12" i="2"/>
  <c r="J12" i="2"/>
  <c r="DM10" i="2"/>
  <c r="DL10" i="2"/>
  <c r="DK10" i="2"/>
  <c r="DB10" i="2"/>
  <c r="DA10" i="2"/>
  <c r="CZ10" i="2"/>
  <c r="CQ10" i="2"/>
  <c r="CP10" i="2"/>
  <c r="CO10" i="2"/>
  <c r="CE10" i="2"/>
  <c r="CD10" i="2"/>
  <c r="CC10" i="2"/>
  <c r="BQ10" i="2"/>
  <c r="BP10" i="2"/>
  <c r="BO10" i="2"/>
  <c r="BC10" i="2"/>
  <c r="BB10" i="2"/>
  <c r="BA10" i="2"/>
  <c r="AO10" i="2"/>
  <c r="AN10" i="2"/>
  <c r="AM10" i="2"/>
  <c r="Z10" i="2"/>
  <c r="Y10" i="2"/>
  <c r="X10" i="2"/>
  <c r="J10" i="2"/>
  <c r="DM9" i="2"/>
  <c r="DL9" i="2"/>
  <c r="DK9" i="2"/>
  <c r="DB9" i="2"/>
  <c r="DA9" i="2"/>
  <c r="CZ9" i="2"/>
  <c r="CQ9" i="2"/>
  <c r="CP9" i="2"/>
  <c r="CO9" i="2"/>
  <c r="CE9" i="2"/>
  <c r="CD9" i="2"/>
  <c r="CC9" i="2"/>
  <c r="BQ9" i="2"/>
  <c r="BP9" i="2"/>
  <c r="BO9" i="2"/>
  <c r="BC9" i="2"/>
  <c r="BB9" i="2"/>
  <c r="BA9" i="2"/>
  <c r="AO9" i="2"/>
  <c r="AN9" i="2"/>
  <c r="AM9" i="2"/>
  <c r="Z9" i="2"/>
  <c r="Y9" i="2"/>
  <c r="X9" i="2"/>
  <c r="J9" i="2"/>
  <c r="AA13" i="2" l="1"/>
  <c r="AA10" i="2"/>
  <c r="DN12" i="2"/>
  <c r="AA9" i="2"/>
  <c r="H10" i="2"/>
  <c r="BR9" i="2"/>
  <c r="CF9" i="2"/>
  <c r="BD10" i="2"/>
  <c r="BR13" i="2"/>
  <c r="CF13" i="2"/>
  <c r="BD9" i="2"/>
  <c r="BR10" i="2"/>
  <c r="CF10" i="2"/>
  <c r="CF12" i="2"/>
  <c r="AP13" i="2"/>
  <c r="BD13" i="2"/>
  <c r="AP9" i="2"/>
  <c r="DC9" i="2"/>
  <c r="AP10" i="2"/>
  <c r="DC10" i="2"/>
  <c r="I13" i="2"/>
  <c r="CR9" i="2"/>
  <c r="CR10" i="2"/>
  <c r="I12" i="2"/>
  <c r="BR12" i="2"/>
  <c r="DC12" i="2"/>
  <c r="DN13" i="2"/>
  <c r="I9" i="2"/>
  <c r="I10" i="2"/>
  <c r="G10" i="2" s="1"/>
  <c r="CR12" i="2"/>
  <c r="DC13" i="2"/>
  <c r="DN9" i="2"/>
  <c r="DN10" i="2"/>
  <c r="H12" i="2"/>
  <c r="BD12" i="2"/>
  <c r="CR13" i="2"/>
  <c r="H13" i="2"/>
  <c r="G13" i="2" s="1"/>
  <c r="AP12" i="2"/>
  <c r="H9" i="2"/>
  <c r="DM5" i="2"/>
  <c r="DL5" i="2"/>
  <c r="DK5" i="2"/>
  <c r="DB5" i="2"/>
  <c r="DA5" i="2"/>
  <c r="CZ5" i="2"/>
  <c r="CQ5" i="2"/>
  <c r="CP5" i="2"/>
  <c r="CO5" i="2"/>
  <c r="CE5" i="2"/>
  <c r="CD5" i="2"/>
  <c r="CC5" i="2"/>
  <c r="BQ5" i="2"/>
  <c r="BP5" i="2"/>
  <c r="BO5" i="2"/>
  <c r="BC5" i="2"/>
  <c r="BB5" i="2"/>
  <c r="BA5" i="2"/>
  <c r="AO5" i="2"/>
  <c r="AN5" i="2"/>
  <c r="AM5" i="2"/>
  <c r="Z5" i="2"/>
  <c r="Y5" i="2"/>
  <c r="X5" i="2"/>
  <c r="J5" i="2"/>
  <c r="G12" i="2" l="1"/>
  <c r="G9" i="2"/>
  <c r="CF5" i="2"/>
  <c r="BR5" i="2"/>
  <c r="DC5" i="2"/>
  <c r="CR5" i="2"/>
  <c r="DN5" i="2"/>
  <c r="BD5" i="2"/>
  <c r="H5" i="2"/>
  <c r="AP5" i="2"/>
  <c r="AA5" i="2"/>
  <c r="I5" i="2"/>
  <c r="DM8" i="2"/>
  <c r="DL8" i="2"/>
  <c r="DK8" i="2"/>
  <c r="DB8" i="2"/>
  <c r="DA8" i="2"/>
  <c r="CZ8" i="2"/>
  <c r="CQ8" i="2"/>
  <c r="CP8" i="2"/>
  <c r="CO8" i="2"/>
  <c r="CE8" i="2"/>
  <c r="CD8" i="2"/>
  <c r="CC8" i="2"/>
  <c r="BQ8" i="2"/>
  <c r="BP8" i="2"/>
  <c r="BO8" i="2"/>
  <c r="BC8" i="2"/>
  <c r="BB8" i="2"/>
  <c r="BA8" i="2"/>
  <c r="AO8" i="2"/>
  <c r="AN8" i="2"/>
  <c r="AM8" i="2"/>
  <c r="Z8" i="2"/>
  <c r="Y8" i="2"/>
  <c r="X8" i="2"/>
  <c r="J8" i="2"/>
  <c r="DM6" i="2"/>
  <c r="DL6" i="2"/>
  <c r="DK6" i="2"/>
  <c r="DB6" i="2"/>
  <c r="DA6" i="2"/>
  <c r="CZ6" i="2"/>
  <c r="CQ6" i="2"/>
  <c r="CP6" i="2"/>
  <c r="CO6" i="2"/>
  <c r="CE6" i="2"/>
  <c r="CD6" i="2"/>
  <c r="CC6" i="2"/>
  <c r="BQ6" i="2"/>
  <c r="BP6" i="2"/>
  <c r="BO6" i="2"/>
  <c r="BC6" i="2"/>
  <c r="BB6" i="2"/>
  <c r="BA6" i="2"/>
  <c r="AO6" i="2"/>
  <c r="AN6" i="2"/>
  <c r="AM6" i="2"/>
  <c r="Z6" i="2"/>
  <c r="Y6" i="2"/>
  <c r="X6" i="2"/>
  <c r="J6" i="2"/>
  <c r="DM11" i="2"/>
  <c r="DL11" i="2"/>
  <c r="DK11" i="2"/>
  <c r="DB11" i="2"/>
  <c r="DA11" i="2"/>
  <c r="CZ11" i="2"/>
  <c r="CQ11" i="2"/>
  <c r="CP11" i="2"/>
  <c r="CO11" i="2"/>
  <c r="CE11" i="2"/>
  <c r="CD11" i="2"/>
  <c r="CC11" i="2"/>
  <c r="BQ11" i="2"/>
  <c r="BP11" i="2"/>
  <c r="BO11" i="2"/>
  <c r="BC11" i="2"/>
  <c r="BB11" i="2"/>
  <c r="BA11" i="2"/>
  <c r="AO11" i="2"/>
  <c r="AN11" i="2"/>
  <c r="AM11" i="2"/>
  <c r="Z11" i="2"/>
  <c r="Y11" i="2"/>
  <c r="X11" i="2"/>
  <c r="J11" i="2"/>
  <c r="DM7" i="2"/>
  <c r="DL7" i="2"/>
  <c r="DK7" i="2"/>
  <c r="DB7" i="2"/>
  <c r="DA7" i="2"/>
  <c r="CZ7" i="2"/>
  <c r="CQ7" i="2"/>
  <c r="CP7" i="2"/>
  <c r="CO7" i="2"/>
  <c r="CE7" i="2"/>
  <c r="CD7" i="2"/>
  <c r="CC7" i="2"/>
  <c r="BQ7" i="2"/>
  <c r="BP7" i="2"/>
  <c r="BO7" i="2"/>
  <c r="BC7" i="2"/>
  <c r="BB7" i="2"/>
  <c r="BA7" i="2"/>
  <c r="AO7" i="2"/>
  <c r="AN7" i="2"/>
  <c r="AM7" i="2"/>
  <c r="Z7" i="2"/>
  <c r="Y7" i="2"/>
  <c r="X7" i="2"/>
  <c r="J7" i="2"/>
  <c r="G5" i="2" l="1"/>
  <c r="BR11" i="2"/>
  <c r="DN11" i="2"/>
  <c r="AP8" i="2"/>
  <c r="DN8" i="2"/>
  <c r="AP6" i="2"/>
  <c r="CR6" i="2"/>
  <c r="BD7" i="2"/>
  <c r="DC6" i="2"/>
  <c r="I11" i="2"/>
  <c r="DC8" i="2"/>
  <c r="I7" i="2"/>
  <c r="CR8" i="2"/>
  <c r="BD6" i="2"/>
  <c r="AA6" i="2"/>
  <c r="H8" i="2"/>
  <c r="BR7" i="2"/>
  <c r="AA11" i="2"/>
  <c r="AP7" i="2"/>
  <c r="CF7" i="2"/>
  <c r="CR7" i="2"/>
  <c r="H6" i="2"/>
  <c r="DN6" i="2"/>
  <c r="BD8" i="2"/>
  <c r="DN7" i="2"/>
  <c r="CF11" i="2"/>
  <c r="DC7" i="2"/>
  <c r="I6" i="2"/>
  <c r="CF6" i="2"/>
  <c r="AA7" i="2"/>
  <c r="H7" i="2"/>
  <c r="BR8" i="2"/>
  <c r="BR6" i="2"/>
  <c r="I8" i="2"/>
  <c r="BD11" i="2"/>
  <c r="H11" i="2"/>
  <c r="DC11" i="2"/>
  <c r="AA8" i="2"/>
  <c r="CF8" i="2"/>
  <c r="AP11" i="2"/>
  <c r="CR11" i="2"/>
  <c r="BE5" i="2" l="1"/>
  <c r="CG12" i="2"/>
  <c r="CG13" i="2"/>
  <c r="CG10" i="2"/>
  <c r="CG9" i="2"/>
  <c r="BS12" i="2"/>
  <c r="BS13" i="2"/>
  <c r="BE12" i="2"/>
  <c r="BE13" i="2"/>
  <c r="AQ12" i="2"/>
  <c r="AQ13" i="2"/>
  <c r="AB12" i="2"/>
  <c r="AB13" i="2"/>
  <c r="BS9" i="2"/>
  <c r="BS10" i="2"/>
  <c r="BE9" i="2"/>
  <c r="BE10" i="2"/>
  <c r="AQ9" i="2"/>
  <c r="AQ10" i="2"/>
  <c r="AB9" i="2"/>
  <c r="AB10" i="2"/>
  <c r="AQ5" i="2"/>
  <c r="AB5" i="2"/>
  <c r="BS5" i="2"/>
  <c r="CG5" i="2"/>
  <c r="G7" i="2"/>
  <c r="G8" i="2"/>
  <c r="G11" i="2"/>
  <c r="G6" i="2"/>
  <c r="BS6" i="2"/>
  <c r="AB8" i="2"/>
  <c r="BS8" i="2"/>
  <c r="CG6" i="2"/>
  <c r="AB11" i="2"/>
  <c r="AQ8" i="2"/>
  <c r="AQ7" i="2"/>
  <c r="BS7" i="2"/>
  <c r="AB6" i="2"/>
  <c r="AQ11" i="2"/>
  <c r="CG8" i="2"/>
  <c r="BE8" i="2"/>
  <c r="CG7" i="2"/>
  <c r="BE6" i="2"/>
  <c r="BE11" i="2"/>
  <c r="AQ6" i="2"/>
  <c r="BS11" i="2"/>
  <c r="CG11" i="2"/>
  <c r="AB7" i="2"/>
  <c r="BE7" i="2"/>
  <c r="F12" i="2" l="1"/>
  <c r="F13" i="2"/>
  <c r="F10" i="2"/>
  <c r="F9" i="2"/>
  <c r="F5" i="2"/>
  <c r="F6" i="2"/>
  <c r="F8" i="2"/>
  <c r="F7" i="2"/>
  <c r="F11" i="2"/>
</calcChain>
</file>

<file path=xl/sharedStrings.xml><?xml version="1.0" encoding="utf-8"?>
<sst xmlns="http://schemas.openxmlformats.org/spreadsheetml/2006/main" count="159" uniqueCount="55">
  <si>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</si>
  <si>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</si>
  <si>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</si>
  <si>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</si>
  <si>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</si>
  <si>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</si>
  <si>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</si>
  <si>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</si>
  <si>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</si>
  <si>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</si>
  <si>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</si>
  <si>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</si>
  <si>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</si>
  <si>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</si>
  <si>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</si>
  <si>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</si>
  <si>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</si>
  <si>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</si>
  <si>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</si>
  <si>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</si>
  <si>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</si>
  <si>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</si>
  <si>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</si>
  <si>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</si>
  <si>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</si>
  <si>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</si>
  <si>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</si>
  <si>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</si>
  <si>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</si>
  <si>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</si>
  <si>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</si>
  <si>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</si>
  <si>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</si>
  <si>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</si>
  <si>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Steve C.</t>
  </si>
  <si>
    <t>Ranking</t>
  </si>
  <si>
    <t>Overall</t>
  </si>
  <si>
    <t>Stage Points</t>
  </si>
  <si>
    <t>Stage Points Total</t>
  </si>
  <si>
    <t>TNE</t>
  </si>
  <si>
    <t>Kirk S.</t>
  </si>
  <si>
    <t>Total</t>
  </si>
  <si>
    <t>MP5</t>
  </si>
  <si>
    <t>10/22</t>
  </si>
  <si>
    <t>Michael C.</t>
  </si>
  <si>
    <t>Juan M.</t>
  </si>
  <si>
    <t>Division</t>
  </si>
  <si>
    <t>Gary R.</t>
  </si>
  <si>
    <t>Optic</t>
  </si>
  <si>
    <t>Rich N.</t>
  </si>
  <si>
    <t>RJ H.</t>
  </si>
  <si>
    <t>Carter R.</t>
  </si>
  <si>
    <t>Cami R.</t>
  </si>
  <si>
    <t>Iron</t>
  </si>
  <si>
    <t>All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</si>
</sst>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3" fillId="2" borderId="7" xfId="1" applyNumberFormat="1" applyBorder="1" applyAlignment="1" applyProtection="1">
      <alignment horizontal="center" wrapText="1"/>
      <protection locked="0"/>
    </xf>
    <xf numFmtId="49" fontId="3" fillId="2" borderId="0" xfId="1" applyNumberFormat="1" applyBorder="1" applyAlignment="1" applyProtection="1">
      <alignment horizontal="center" wrapText="1"/>
      <protection locked="0"/>
    </xf>
    <xf numFmtId="2" fontId="3" fillId="2" borderId="0" xfId="1" applyNumberFormat="1" applyBorder="1" applyAlignment="1" applyProtection="1">
      <alignment horizontal="right" vertical="center"/>
      <protection locked="0"/>
    </xf>
    <xf numFmtId="2" fontId="3" fillId="2" borderId="0" xfId="1" applyNumberFormat="1" applyBorder="1" applyAlignment="1" applyProtection="1">
      <alignment horizontal="center" vertical="center"/>
      <protection locked="0"/>
    </xf>
    <xf numFmtId="49" fontId="3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5"/>
  <sheetViews>
    <sheetView tabSelected="1" workbookViewId="0">
      <pane xSplit="3" topLeftCell="D1" activePane="topRight" state="frozen"/>
      <selection pane="topRight" activeCell="BI12" sqref="BI12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36</v>
      </c>
      <c r="B1" s="25" t="s">
        <v>46</v>
      </c>
      <c r="C1" s="25" t="s">
        <v>0</v>
      </c>
      <c r="D1" s="25"/>
      <c r="E1" s="25"/>
      <c r="F1" s="48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35</v>
      </c>
      <c r="B2" s="16" t="s">
        <v>35</v>
      </c>
      <c r="C2" s="16" t="s">
        <v>10</v>
      </c>
      <c r="D2" s="16" t="s">
        <v>11</v>
      </c>
      <c r="E2" s="16" t="s">
        <v>12</v>
      </c>
      <c r="F2" s="44" t="s">
        <v>38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39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4" t="s">
        <v>37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39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4" t="s">
        <v>37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39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4" t="s">
        <v>37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39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4" t="s">
        <v>37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39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4" t="s">
        <v>37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6"/>
      <c r="B3" s="37"/>
      <c r="C3" s="37"/>
      <c r="D3" s="37"/>
      <c r="E3" s="37"/>
      <c r="F3" s="45"/>
      <c r="G3" s="38"/>
      <c r="H3" s="39"/>
      <c r="I3" s="40"/>
      <c r="J3" s="41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  <c r="X3" s="42"/>
      <c r="Y3" s="37"/>
      <c r="Z3" s="37"/>
      <c r="AA3" s="43"/>
      <c r="AB3" s="45"/>
      <c r="AC3" s="36"/>
      <c r="AD3" s="37"/>
      <c r="AE3" s="37"/>
      <c r="AF3" s="37"/>
      <c r="AG3" s="37"/>
      <c r="AH3" s="37"/>
      <c r="AI3" s="37"/>
      <c r="AJ3" s="37"/>
      <c r="AK3" s="37"/>
      <c r="AL3" s="37"/>
      <c r="AM3" s="42"/>
      <c r="AN3" s="37"/>
      <c r="AO3" s="37"/>
      <c r="AP3" s="43"/>
      <c r="AQ3" s="45"/>
      <c r="AR3" s="36"/>
      <c r="AS3" s="37"/>
      <c r="AT3" s="37"/>
      <c r="AU3" s="37"/>
      <c r="AV3" s="37"/>
      <c r="AW3" s="37"/>
      <c r="AX3" s="37"/>
      <c r="AY3" s="37"/>
      <c r="AZ3" s="37"/>
      <c r="BA3" s="42"/>
      <c r="BB3" s="37"/>
      <c r="BC3" s="37"/>
      <c r="BD3" s="43"/>
      <c r="BE3" s="45"/>
      <c r="BF3" s="36"/>
      <c r="BG3" s="37"/>
      <c r="BH3" s="37"/>
      <c r="BI3" s="37"/>
      <c r="BJ3" s="37"/>
      <c r="BK3" s="37"/>
      <c r="BL3" s="37"/>
      <c r="BM3" s="37"/>
      <c r="BN3" s="37"/>
      <c r="BO3" s="42"/>
      <c r="BP3" s="37"/>
      <c r="BQ3" s="37"/>
      <c r="BR3" s="43"/>
      <c r="BS3" s="45"/>
      <c r="BT3" s="36"/>
      <c r="BU3" s="37"/>
      <c r="BV3" s="37"/>
      <c r="BW3" s="37"/>
      <c r="BX3" s="37"/>
      <c r="BY3" s="37"/>
      <c r="BZ3" s="37"/>
      <c r="CA3" s="37"/>
      <c r="CB3" s="37"/>
      <c r="CC3" s="42"/>
      <c r="CD3" s="37"/>
      <c r="CE3" s="37"/>
      <c r="CF3" s="43"/>
      <c r="CG3" s="45"/>
      <c r="CH3" s="36"/>
      <c r="CI3" s="37"/>
      <c r="CJ3" s="37"/>
      <c r="CK3" s="37"/>
      <c r="CL3" s="37"/>
      <c r="CM3" s="37"/>
      <c r="CN3" s="37"/>
      <c r="CO3" s="42"/>
      <c r="CP3" s="37"/>
      <c r="CQ3" s="37"/>
      <c r="CR3" s="43"/>
      <c r="CS3" s="36"/>
      <c r="CT3" s="37"/>
      <c r="CU3" s="37"/>
      <c r="CV3" s="37"/>
      <c r="CW3" s="37"/>
      <c r="CX3" s="37"/>
      <c r="CY3" s="37"/>
      <c r="CZ3" s="42"/>
      <c r="DA3" s="37"/>
      <c r="DB3" s="37"/>
      <c r="DC3" s="43"/>
      <c r="DD3" s="36"/>
      <c r="DE3" s="37"/>
      <c r="DF3" s="37"/>
      <c r="DG3" s="37"/>
      <c r="DH3" s="37"/>
      <c r="DI3" s="37"/>
      <c r="DJ3" s="37"/>
      <c r="DK3" s="42"/>
      <c r="DL3" s="37"/>
      <c r="DM3" s="37"/>
      <c r="DN3" s="43"/>
    </row>
    <row r="4" spans="1:118" ht="15" x14ac:dyDescent="0.25">
      <c r="A4" s="36"/>
      <c r="B4" s="37"/>
      <c r="C4" s="37" t="s">
        <v>54</v>
      </c>
      <c r="D4" s="37"/>
      <c r="E4" s="37"/>
      <c r="F4" s="45"/>
      <c r="G4" s="38"/>
      <c r="H4" s="39"/>
      <c r="I4" s="40"/>
      <c r="J4" s="41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40"/>
      <c r="X4" s="42"/>
      <c r="Y4" s="37"/>
      <c r="Z4" s="37"/>
      <c r="AA4" s="43"/>
      <c r="AB4" s="45"/>
      <c r="AC4" s="36"/>
      <c r="AD4" s="37"/>
      <c r="AE4" s="37"/>
      <c r="AF4" s="37"/>
      <c r="AG4" s="37"/>
      <c r="AH4" s="37"/>
      <c r="AI4" s="37"/>
      <c r="AJ4" s="37"/>
      <c r="AK4" s="37"/>
      <c r="AL4" s="37"/>
      <c r="AM4" s="42"/>
      <c r="AN4" s="37"/>
      <c r="AO4" s="37"/>
      <c r="AP4" s="43"/>
      <c r="AQ4" s="45"/>
      <c r="AR4" s="36"/>
      <c r="AS4" s="37"/>
      <c r="AT4" s="37"/>
      <c r="AU4" s="37"/>
      <c r="AV4" s="37"/>
      <c r="AW4" s="37"/>
      <c r="AX4" s="37"/>
      <c r="AY4" s="37"/>
      <c r="AZ4" s="37"/>
      <c r="BA4" s="42"/>
      <c r="BB4" s="37"/>
      <c r="BC4" s="37"/>
      <c r="BD4" s="43"/>
      <c r="BE4" s="45"/>
      <c r="BF4" s="36"/>
      <c r="BG4" s="37"/>
      <c r="BH4" s="37"/>
      <c r="BI4" s="37"/>
      <c r="BJ4" s="37"/>
      <c r="BK4" s="37"/>
      <c r="BL4" s="37"/>
      <c r="BM4" s="37"/>
      <c r="BN4" s="37"/>
      <c r="BO4" s="42"/>
      <c r="BP4" s="37"/>
      <c r="BQ4" s="37"/>
      <c r="BR4" s="43"/>
      <c r="BS4" s="45"/>
      <c r="BT4" s="36"/>
      <c r="BU4" s="37"/>
      <c r="BV4" s="37"/>
      <c r="BW4" s="37"/>
      <c r="BX4" s="37"/>
      <c r="BY4" s="37"/>
      <c r="BZ4" s="37"/>
      <c r="CA4" s="37"/>
      <c r="CB4" s="37"/>
      <c r="CC4" s="42"/>
      <c r="CD4" s="37"/>
      <c r="CE4" s="37"/>
      <c r="CF4" s="43"/>
      <c r="CG4" s="45"/>
      <c r="CH4" s="36"/>
      <c r="CI4" s="37"/>
      <c r="CJ4" s="37"/>
      <c r="CK4" s="37"/>
      <c r="CL4" s="37"/>
      <c r="CM4" s="37"/>
      <c r="CN4" s="37"/>
      <c r="CO4" s="42"/>
      <c r="CP4" s="37"/>
      <c r="CQ4" s="37"/>
      <c r="CR4" s="43"/>
      <c r="CS4" s="36"/>
      <c r="CT4" s="37"/>
      <c r="CU4" s="37"/>
      <c r="CV4" s="37"/>
      <c r="CW4" s="37"/>
      <c r="CX4" s="37"/>
      <c r="CY4" s="37"/>
      <c r="CZ4" s="42"/>
      <c r="DA4" s="37"/>
      <c r="DB4" s="37"/>
      <c r="DC4" s="43"/>
      <c r="DD4" s="36"/>
      <c r="DE4" s="37"/>
      <c r="DF4" s="37"/>
      <c r="DG4" s="37"/>
      <c r="DH4" s="37"/>
      <c r="DI4" s="37"/>
      <c r="DJ4" s="37"/>
      <c r="DK4" s="42"/>
      <c r="DL4" s="37"/>
      <c r="DM4" s="37"/>
      <c r="DN4" s="43"/>
    </row>
    <row r="5" spans="1:118" ht="15" x14ac:dyDescent="0.2">
      <c r="A5" s="14">
        <v>1</v>
      </c>
      <c r="B5" s="14">
        <v>1</v>
      </c>
      <c r="C5" s="30" t="s">
        <v>40</v>
      </c>
      <c r="D5" s="33" t="s">
        <v>32</v>
      </c>
      <c r="E5" s="32" t="s">
        <v>33</v>
      </c>
      <c r="F5" s="47">
        <f xml:space="preserve"> AB5+AQ5+BE5+BS5</f>
        <v>399.97920565606154</v>
      </c>
      <c r="G5" s="31">
        <f>H5+I5+J5</f>
        <v>155.12</v>
      </c>
      <c r="H5" s="22">
        <f>X5+AM5+BA5+BO5+CC5+CO5+CZ5+DK5</f>
        <v>143.12</v>
      </c>
      <c r="I5" s="7">
        <f>Z5+AO5+BC5+BQ5+CE5+CQ5+DB5+DM5</f>
        <v>0</v>
      </c>
      <c r="J5" s="24">
        <f>R5+AG5+AU5+BI5+BW5+CJ5+CU5+DF5</f>
        <v>12</v>
      </c>
      <c r="K5" s="12">
        <v>48.09</v>
      </c>
      <c r="L5" s="2"/>
      <c r="M5" s="2"/>
      <c r="N5" s="2"/>
      <c r="O5" s="2"/>
      <c r="P5" s="35"/>
      <c r="Q5" s="2"/>
      <c r="R5" s="3">
        <v>0</v>
      </c>
      <c r="S5" s="3"/>
      <c r="T5" s="3"/>
      <c r="U5" s="3"/>
      <c r="V5" s="3"/>
      <c r="W5" s="13"/>
      <c r="X5" s="6">
        <f>K5+L5+M5+N5+O5+P5+Q5</f>
        <v>48.09</v>
      </c>
      <c r="Y5" s="10">
        <f>R5</f>
        <v>0</v>
      </c>
      <c r="Z5" s="3">
        <f>(S5*5)+(T5*10)+(U5*15)+(V5*10)+(W5*20)</f>
        <v>0</v>
      </c>
      <c r="AA5" s="11">
        <f>X5+Y5+Z5</f>
        <v>48.09</v>
      </c>
      <c r="AB5" s="46">
        <f>(MIN(AA$5:AA$10)/AA5)*100</f>
        <v>99.979205656061538</v>
      </c>
      <c r="AC5" s="12">
        <v>14.58</v>
      </c>
      <c r="AD5" s="2"/>
      <c r="AE5" s="2"/>
      <c r="AF5" s="2"/>
      <c r="AG5" s="3">
        <v>0</v>
      </c>
      <c r="AH5" s="3"/>
      <c r="AI5" s="3"/>
      <c r="AJ5" s="3"/>
      <c r="AK5" s="3"/>
      <c r="AL5" s="3"/>
      <c r="AM5" s="6">
        <f>AC5+AD5+AE5+AF5</f>
        <v>14.58</v>
      </c>
      <c r="AN5" s="10">
        <f>AG5</f>
        <v>0</v>
      </c>
      <c r="AO5" s="3">
        <f>(AH5*5)+(AI5*10)+(AJ5*15)+(AK5*10)+(AL5*20)</f>
        <v>0</v>
      </c>
      <c r="AP5" s="34">
        <f>AM5+AN5+AO5</f>
        <v>14.58</v>
      </c>
      <c r="AQ5" s="46">
        <f>(MIN(AP$5:AP$10)/AP5)*100</f>
        <v>100</v>
      </c>
      <c r="AR5" s="12">
        <v>25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25</v>
      </c>
      <c r="BB5" s="10">
        <f>AU5</f>
        <v>0</v>
      </c>
      <c r="BC5" s="3">
        <f>(AV5*5)+(AW5*10)+(AX5*15)+(AY5*10)+(AZ5*20)</f>
        <v>0</v>
      </c>
      <c r="BD5" s="34">
        <f>BA5+BB5+BC5</f>
        <v>25</v>
      </c>
      <c r="BE5" s="46">
        <f>(MIN(BD$5:BD$10)/BD5)*100</f>
        <v>100</v>
      </c>
      <c r="BF5" s="12">
        <v>55.45</v>
      </c>
      <c r="BG5" s="2"/>
      <c r="BH5" s="2"/>
      <c r="BI5" s="3">
        <v>12</v>
      </c>
      <c r="BJ5" s="3"/>
      <c r="BK5" s="3"/>
      <c r="BL5" s="3"/>
      <c r="BM5" s="3"/>
      <c r="BN5" s="3"/>
      <c r="BO5" s="6">
        <f>BF5+BG5+BH5</f>
        <v>55.45</v>
      </c>
      <c r="BP5" s="10">
        <f>BI5</f>
        <v>12</v>
      </c>
      <c r="BQ5" s="3">
        <f>(BJ5*5)+(BK5*10)+(BL5*15)+(BM5*10)+(BN5*20)</f>
        <v>0</v>
      </c>
      <c r="BR5" s="34">
        <f>BO5+BP5+BQ5</f>
        <v>67.45</v>
      </c>
      <c r="BS5" s="46">
        <f>(MIN(BR$5:BR$10)/BR5)*100</f>
        <v>100</v>
      </c>
      <c r="BT5" s="12"/>
      <c r="BU5" s="2"/>
      <c r="BV5" s="2"/>
      <c r="BW5" s="3"/>
      <c r="BX5" s="3"/>
      <c r="BY5" s="3"/>
      <c r="BZ5" s="3"/>
      <c r="CA5" s="3"/>
      <c r="CB5" s="3"/>
      <c r="CC5" s="6">
        <f>BT5+BU5+BV5</f>
        <v>0</v>
      </c>
      <c r="CD5" s="10">
        <f>BW5</f>
        <v>0</v>
      </c>
      <c r="CE5" s="3">
        <f>(BX5*5)+(BY5*10)+(BZ5*15)+(CA5*10)+(CB5*20)</f>
        <v>0</v>
      </c>
      <c r="CF5" s="11">
        <f>CC5+CD5+CE5</f>
        <v>0</v>
      </c>
      <c r="CG5" s="46" t="e">
        <f>(MIN(CF$5:CF$10)/CF5)*100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CI5</f>
        <v>0</v>
      </c>
      <c r="CQ5" s="3">
        <f>(CK5*3)+(CL5*5)+(CM5*5)+(CN5*20)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CT5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DE5</f>
        <v>0</v>
      </c>
      <c r="DM5" s="3">
        <f>(DG5*3)+(DH5*5)+(DI5*5)+(DJ5*20)</f>
        <v>0</v>
      </c>
      <c r="DN5" s="11">
        <f>DK5+DL5+DM5</f>
        <v>0</v>
      </c>
    </row>
    <row r="6" spans="1:118" ht="15" x14ac:dyDescent="0.2">
      <c r="A6" s="14">
        <v>2</v>
      </c>
      <c r="B6" s="14">
        <v>2</v>
      </c>
      <c r="C6" s="8" t="s">
        <v>47</v>
      </c>
      <c r="D6" s="33" t="s">
        <v>32</v>
      </c>
      <c r="E6" s="32" t="s">
        <v>48</v>
      </c>
      <c r="F6" s="47">
        <f xml:space="preserve"> AB6+AQ6+BE6+BS6</f>
        <v>328.52837151991764</v>
      </c>
      <c r="G6" s="31">
        <f>H6+I6+J6</f>
        <v>177.95</v>
      </c>
      <c r="H6" s="22">
        <f>X6+AM6+BA6+BO6+CC6+CO6+CZ6+DK6</f>
        <v>170.95</v>
      </c>
      <c r="I6" s="7">
        <f>Z6+AO6+BC6+BQ6+CE6+CQ6+DB6+DM6</f>
        <v>0</v>
      </c>
      <c r="J6" s="24">
        <f>R6+AG6+AU6+BI6+BW6+CJ6+CU6+DF6</f>
        <v>7</v>
      </c>
      <c r="K6" s="12">
        <v>48.08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K6+L6+M6+N6+O6+P6+Q6</f>
        <v>48.08</v>
      </c>
      <c r="Y6" s="10">
        <f>R6</f>
        <v>0</v>
      </c>
      <c r="Z6" s="3">
        <f>(S6*5)+(T6*10)+(U6*15)+(V6*10)+(W6*20)</f>
        <v>0</v>
      </c>
      <c r="AA6" s="34">
        <f>X6+Y6+Z6</f>
        <v>48.08</v>
      </c>
      <c r="AB6" s="46">
        <f>(MIN(AA$5:AA$10)/AA6)*100</f>
        <v>100</v>
      </c>
      <c r="AC6" s="12">
        <v>24.31</v>
      </c>
      <c r="AD6" s="2"/>
      <c r="AE6" s="2"/>
      <c r="AF6" s="2"/>
      <c r="AG6" s="3">
        <v>6</v>
      </c>
      <c r="AH6" s="3"/>
      <c r="AI6" s="3"/>
      <c r="AJ6" s="3"/>
      <c r="AK6" s="3"/>
      <c r="AL6" s="3"/>
      <c r="AM6" s="6">
        <f>AC6+AD6+AE6+AF6</f>
        <v>24.31</v>
      </c>
      <c r="AN6" s="10">
        <f>AG6</f>
        <v>6</v>
      </c>
      <c r="AO6" s="3">
        <f>(AH6*5)+(AI6*10)+(AJ6*15)+(AK6*10)+(AL6*20)</f>
        <v>0</v>
      </c>
      <c r="AP6" s="11">
        <f>AM6+AN6+AO6</f>
        <v>30.31</v>
      </c>
      <c r="AQ6" s="46">
        <f>(MIN(AP$5:AP$10)/AP6)*100</f>
        <v>48.102936324645334</v>
      </c>
      <c r="AR6" s="12">
        <v>29.91</v>
      </c>
      <c r="AS6" s="2"/>
      <c r="AT6" s="2"/>
      <c r="AU6" s="3">
        <v>0</v>
      </c>
      <c r="AV6" s="3"/>
      <c r="AW6" s="3"/>
      <c r="AX6" s="3"/>
      <c r="AY6" s="3"/>
      <c r="AZ6" s="3"/>
      <c r="BA6" s="6">
        <f>AR6+AS6+AT6</f>
        <v>29.91</v>
      </c>
      <c r="BB6" s="10">
        <f>AU6</f>
        <v>0</v>
      </c>
      <c r="BC6" s="3">
        <f>(AV6*5)+(AW6*10)+(AX6*15)+(AY6*10)+(AZ6*20)</f>
        <v>0</v>
      </c>
      <c r="BD6" s="11">
        <f>BA6+BB6+BC6</f>
        <v>29.91</v>
      </c>
      <c r="BE6" s="46">
        <f>(MIN(BD$5:BD$10)/BD6)*100</f>
        <v>83.584085590103641</v>
      </c>
      <c r="BF6" s="12">
        <v>68.650000000000006</v>
      </c>
      <c r="BG6" s="2"/>
      <c r="BH6" s="2"/>
      <c r="BI6" s="3">
        <v>1</v>
      </c>
      <c r="BJ6" s="3"/>
      <c r="BK6" s="3"/>
      <c r="BL6" s="3"/>
      <c r="BM6" s="3"/>
      <c r="BN6" s="3"/>
      <c r="BO6" s="6">
        <f>BF6+BG6+BH6</f>
        <v>68.650000000000006</v>
      </c>
      <c r="BP6" s="10">
        <f>BI6</f>
        <v>1</v>
      </c>
      <c r="BQ6" s="3">
        <f>(BJ6*5)+(BK6*10)+(BL6*15)+(BM6*10)+(BN6*20)</f>
        <v>0</v>
      </c>
      <c r="BR6" s="34">
        <f>BO6+BP6+BQ6</f>
        <v>69.650000000000006</v>
      </c>
      <c r="BS6" s="46">
        <f>(MIN(BR$5:BR$10)/BR6)*100</f>
        <v>96.841349605168688</v>
      </c>
      <c r="BT6" s="12"/>
      <c r="BU6" s="2"/>
      <c r="BV6" s="2"/>
      <c r="BW6" s="3"/>
      <c r="BX6" s="3"/>
      <c r="BY6" s="3"/>
      <c r="BZ6" s="3"/>
      <c r="CA6" s="3"/>
      <c r="CB6" s="3"/>
      <c r="CC6" s="6">
        <f>BT6+BU6+BV6</f>
        <v>0</v>
      </c>
      <c r="CD6" s="10">
        <f>BW6</f>
        <v>0</v>
      </c>
      <c r="CE6" s="3">
        <f>(BX6*5)+(BY6*10)+(BZ6*15)+(CA6*10)+(CB6*20)</f>
        <v>0</v>
      </c>
      <c r="CF6" s="11">
        <f>CC6+CD6+CE6</f>
        <v>0</v>
      </c>
      <c r="CG6" s="46" t="e">
        <f>(MIN(CF$5:CF$10)/CF6)*100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3</v>
      </c>
      <c r="B7" s="14">
        <v>3</v>
      </c>
      <c r="C7" s="8" t="s">
        <v>45</v>
      </c>
      <c r="D7" s="9" t="s">
        <v>43</v>
      </c>
      <c r="E7" s="9" t="s">
        <v>33</v>
      </c>
      <c r="F7" s="47">
        <f xml:space="preserve"> AB7+AQ7+BE7+BS7</f>
        <v>321.67317912054853</v>
      </c>
      <c r="G7" s="31">
        <f>H7+I7+J7</f>
        <v>181.59</v>
      </c>
      <c r="H7" s="22">
        <f>X7+AM7+BA7+BO7+CC7+CO7+CZ7+DK7</f>
        <v>165.59</v>
      </c>
      <c r="I7" s="7">
        <f>Z7+AO7+BC7+BQ7+CE7+CQ7+DB7+DM7</f>
        <v>0</v>
      </c>
      <c r="J7" s="24">
        <f>R7+AG7+AU7+BI7+BW7+CJ7+CU7+DF7</f>
        <v>16</v>
      </c>
      <c r="K7" s="12">
        <v>52.61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3"/>
      <c r="X7" s="6">
        <f>K7+L7+M7+N7+O7+P7+Q7</f>
        <v>52.61</v>
      </c>
      <c r="Y7" s="10">
        <f>R7</f>
        <v>0</v>
      </c>
      <c r="Z7" s="3">
        <f>(S7*5)+(T7*10)+(U7*15)+(V7*10)+(W7*20)</f>
        <v>0</v>
      </c>
      <c r="AA7" s="11">
        <f>X7+Y7+Z7</f>
        <v>52.61</v>
      </c>
      <c r="AB7" s="46">
        <f>(MIN(AA$5:AA$10)/AA7)*100</f>
        <v>91.389469682569853</v>
      </c>
      <c r="AC7" s="12">
        <v>18.579999999999998</v>
      </c>
      <c r="AD7" s="2"/>
      <c r="AE7" s="2"/>
      <c r="AF7" s="2"/>
      <c r="AG7" s="3">
        <v>7</v>
      </c>
      <c r="AH7" s="3"/>
      <c r="AI7" s="3"/>
      <c r="AJ7" s="3"/>
      <c r="AK7" s="3"/>
      <c r="AL7" s="3"/>
      <c r="AM7" s="6">
        <f>AC7+AD7+AE7+AF7</f>
        <v>18.579999999999998</v>
      </c>
      <c r="AN7" s="10">
        <f>AG7</f>
        <v>7</v>
      </c>
      <c r="AO7" s="3">
        <f>(AH7*5)+(AI7*10)+(AJ7*15)+(AK7*10)+(AL7*20)</f>
        <v>0</v>
      </c>
      <c r="AP7" s="11">
        <f>AM7+AN7+AO7</f>
        <v>25.58</v>
      </c>
      <c r="AQ7" s="46">
        <f>(MIN(AP$5:AP$10)/AP7)*100</f>
        <v>56.997654417513687</v>
      </c>
      <c r="AR7" s="12">
        <v>31.41</v>
      </c>
      <c r="AS7" s="2"/>
      <c r="AT7" s="2"/>
      <c r="AU7" s="3">
        <v>0</v>
      </c>
      <c r="AV7" s="3"/>
      <c r="AW7" s="3"/>
      <c r="AX7" s="3"/>
      <c r="AY7" s="3"/>
      <c r="AZ7" s="3"/>
      <c r="BA7" s="6">
        <f>AR7+AS7+AT7</f>
        <v>31.41</v>
      </c>
      <c r="BB7" s="10">
        <f>AU7</f>
        <v>0</v>
      </c>
      <c r="BC7" s="3">
        <f>(AV7*5)+(AW7*10)+(AX7*15)+(AY7*10)+(AZ7*20)</f>
        <v>0</v>
      </c>
      <c r="BD7" s="11">
        <f>BA7+BB7+BC7</f>
        <v>31.41</v>
      </c>
      <c r="BE7" s="46">
        <f>(MIN(BD$5:BD$10)/BD7)*100</f>
        <v>79.592486469277304</v>
      </c>
      <c r="BF7" s="12">
        <v>62.99</v>
      </c>
      <c r="BG7" s="2"/>
      <c r="BH7" s="2"/>
      <c r="BI7" s="3">
        <v>9</v>
      </c>
      <c r="BJ7" s="3"/>
      <c r="BK7" s="3"/>
      <c r="BL7" s="3"/>
      <c r="BM7" s="3"/>
      <c r="BN7" s="3"/>
      <c r="BO7" s="6">
        <f>BF7+BG7+BH7</f>
        <v>62.99</v>
      </c>
      <c r="BP7" s="10">
        <f>BI7</f>
        <v>9</v>
      </c>
      <c r="BQ7" s="3">
        <f>(BJ7*5)+(BK7*10)+(BL7*15)+(BM7*10)+(BN7*20)</f>
        <v>0</v>
      </c>
      <c r="BR7" s="11">
        <f>BO7+BP7+BQ7</f>
        <v>71.990000000000009</v>
      </c>
      <c r="BS7" s="46">
        <f>(MIN(BR$5:BR$10)/BR7)*100</f>
        <v>93.693568551187653</v>
      </c>
      <c r="BT7" s="12"/>
      <c r="BU7" s="2"/>
      <c r="BV7" s="2"/>
      <c r="BW7" s="3"/>
      <c r="BX7" s="3"/>
      <c r="BY7" s="3"/>
      <c r="BZ7" s="3"/>
      <c r="CA7" s="3"/>
      <c r="CB7" s="3"/>
      <c r="CC7" s="6">
        <f>BT7+BU7+BV7</f>
        <v>0</v>
      </c>
      <c r="CD7" s="10">
        <f>BW7</f>
        <v>0</v>
      </c>
      <c r="CE7" s="3">
        <f>(BX7*5)+(BY7*10)+(BZ7*15)+(CA7*10)+(CB7*20)</f>
        <v>0</v>
      </c>
      <c r="CF7" s="11">
        <f>CC7+CD7+CE7</f>
        <v>0</v>
      </c>
      <c r="CG7" s="46" t="e">
        <f>(MIN(CF$5:CF$10)/CF7)*100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4</v>
      </c>
      <c r="B8" s="14">
        <v>4</v>
      </c>
      <c r="C8" s="30" t="s">
        <v>34</v>
      </c>
      <c r="D8" s="29" t="s">
        <v>42</v>
      </c>
      <c r="E8" s="33" t="s">
        <v>33</v>
      </c>
      <c r="F8" s="47">
        <f xml:space="preserve"> AB8+AQ8+BE8+BS8</f>
        <v>292.33004704698288</v>
      </c>
      <c r="G8" s="31">
        <f>H8+I8+J8</f>
        <v>205.15</v>
      </c>
      <c r="H8" s="22">
        <f>X8+AM8+BA8+BO8+CC8+CO8+CZ8+DK8</f>
        <v>170.15</v>
      </c>
      <c r="I8" s="7">
        <f>Z8+AO8+BC8+BQ8+CE8+CQ8+DB8+DM8</f>
        <v>5</v>
      </c>
      <c r="J8" s="24">
        <f>R8+AG8+AU8+BI8+BW8+CJ8+CU8+DF8</f>
        <v>30</v>
      </c>
      <c r="K8" s="12">
        <v>65.260000000000005</v>
      </c>
      <c r="L8" s="2"/>
      <c r="M8" s="2"/>
      <c r="N8" s="2"/>
      <c r="O8" s="2"/>
      <c r="P8" s="2"/>
      <c r="Q8" s="2"/>
      <c r="R8" s="3">
        <v>0</v>
      </c>
      <c r="S8" s="3">
        <v>1</v>
      </c>
      <c r="T8" s="3"/>
      <c r="U8" s="3"/>
      <c r="V8" s="3"/>
      <c r="W8" s="13"/>
      <c r="X8" s="6">
        <f>K8+L8+M8+N8+O8+P8+Q8</f>
        <v>65.260000000000005</v>
      </c>
      <c r="Y8" s="10">
        <f>R8</f>
        <v>0</v>
      </c>
      <c r="Z8" s="3">
        <f>(S8*5)+(T8*10)+(U8*15)+(V8*10)+(W8*20)</f>
        <v>5</v>
      </c>
      <c r="AA8" s="11">
        <f>X8+Y8+Z8</f>
        <v>70.260000000000005</v>
      </c>
      <c r="AB8" s="46">
        <f>(MIN(AA$5:AA$10)/AA8)*100</f>
        <v>68.43153999430686</v>
      </c>
      <c r="AC8" s="12">
        <v>19.41</v>
      </c>
      <c r="AD8" s="2"/>
      <c r="AE8" s="2"/>
      <c r="AF8" s="2"/>
      <c r="AG8" s="3">
        <v>8</v>
      </c>
      <c r="AH8" s="3"/>
      <c r="AI8" s="3"/>
      <c r="AJ8" s="3"/>
      <c r="AK8" s="3"/>
      <c r="AL8" s="3"/>
      <c r="AM8" s="6">
        <f>AC8+AD8+AE8+AF8</f>
        <v>19.41</v>
      </c>
      <c r="AN8" s="10">
        <f>AG8</f>
        <v>8</v>
      </c>
      <c r="AO8" s="3">
        <f>(AH8*5)+(AI8*10)+(AJ8*15)+(AK8*10)+(AL8*20)</f>
        <v>0</v>
      </c>
      <c r="AP8" s="11">
        <f>AM8+AN8+AO8</f>
        <v>27.41</v>
      </c>
      <c r="AQ8" s="46">
        <f>(MIN(AP$5:AP$10)/AP8)*100</f>
        <v>53.19226559649762</v>
      </c>
      <c r="AR8" s="12">
        <v>27.81</v>
      </c>
      <c r="AS8" s="2"/>
      <c r="AT8" s="2"/>
      <c r="AU8" s="3">
        <v>2</v>
      </c>
      <c r="AV8" s="3"/>
      <c r="AW8" s="3"/>
      <c r="AX8" s="3"/>
      <c r="AY8" s="3"/>
      <c r="AZ8" s="3"/>
      <c r="BA8" s="6">
        <f>AR8+AS8+AT8</f>
        <v>27.81</v>
      </c>
      <c r="BB8" s="10">
        <f>AU8</f>
        <v>2</v>
      </c>
      <c r="BC8" s="3">
        <f>(AV8*5)+(AW8*10)+(AX8*15)+(AY8*10)+(AZ8*20)</f>
        <v>0</v>
      </c>
      <c r="BD8" s="34">
        <f>BA8+BB8+BC8</f>
        <v>29.81</v>
      </c>
      <c r="BE8" s="46">
        <f>(MIN(BD$5:BD$10)/BD8)*100</f>
        <v>83.864475008386449</v>
      </c>
      <c r="BF8" s="12">
        <v>57.67</v>
      </c>
      <c r="BG8" s="2"/>
      <c r="BH8" s="2"/>
      <c r="BI8" s="3">
        <v>20</v>
      </c>
      <c r="BJ8" s="3"/>
      <c r="BK8" s="3"/>
      <c r="BL8" s="3"/>
      <c r="BM8" s="3"/>
      <c r="BN8" s="3"/>
      <c r="BO8" s="6">
        <f>BF8+BG8+BH8</f>
        <v>57.67</v>
      </c>
      <c r="BP8" s="10">
        <f>BI8</f>
        <v>20</v>
      </c>
      <c r="BQ8" s="3">
        <f>(BJ8*5)+(BK8*10)+(BL8*15)+(BM8*10)+(BN8*20)</f>
        <v>0</v>
      </c>
      <c r="BR8" s="34">
        <f>BO8+BP8+BQ8</f>
        <v>77.67</v>
      </c>
      <c r="BS8" s="46">
        <f>(MIN(BR$5:BR$10)/BR8)*100</f>
        <v>86.84176644779194</v>
      </c>
      <c r="BT8" s="12"/>
      <c r="BU8" s="2"/>
      <c r="BV8" s="2"/>
      <c r="BW8" s="3"/>
      <c r="BX8" s="3"/>
      <c r="BY8" s="3"/>
      <c r="BZ8" s="3"/>
      <c r="CA8" s="3"/>
      <c r="CB8" s="3"/>
      <c r="CC8" s="6">
        <f>BT8+BU8+BV8</f>
        <v>0</v>
      </c>
      <c r="CD8" s="10">
        <f>BW8</f>
        <v>0</v>
      </c>
      <c r="CE8" s="3">
        <f>(BX8*5)+(BY8*10)+(BZ8*15)+(CA8*10)+(CB8*20)</f>
        <v>0</v>
      </c>
      <c r="CF8" s="11">
        <f>CC8+CD8+CE8</f>
        <v>0</v>
      </c>
      <c r="CG8" s="46" t="e">
        <f>(MIN(CF$5:CF$10)/CF8)*100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5</v>
      </c>
      <c r="B9" s="14">
        <v>5</v>
      </c>
      <c r="C9" s="30" t="s">
        <v>44</v>
      </c>
      <c r="D9" s="33" t="s">
        <v>32</v>
      </c>
      <c r="E9" s="32" t="s">
        <v>48</v>
      </c>
      <c r="F9" s="47">
        <f xml:space="preserve"> AB9+AQ9+BE9+BS9</f>
        <v>238.72524141795634</v>
      </c>
      <c r="G9" s="31">
        <f>H9+I9+J9</f>
        <v>245.91</v>
      </c>
      <c r="H9" s="22">
        <f>X9+AM9+BA9+BO9+CC9+CO9+CZ9+DK9</f>
        <v>212.91</v>
      </c>
      <c r="I9" s="7">
        <f>Z9+AO9+BC9+BQ9+CE9+CQ9+DB9+DM9</f>
        <v>0</v>
      </c>
      <c r="J9" s="24">
        <f>R9+AG9+AU9+BI9+BW9+CJ9+CU9+DF9</f>
        <v>33</v>
      </c>
      <c r="K9" s="12">
        <v>68.42</v>
      </c>
      <c r="L9" s="2"/>
      <c r="M9" s="2"/>
      <c r="N9" s="2"/>
      <c r="O9" s="2"/>
      <c r="P9" s="35"/>
      <c r="Q9" s="2"/>
      <c r="R9" s="3">
        <v>0</v>
      </c>
      <c r="S9" s="3"/>
      <c r="T9" s="3"/>
      <c r="U9" s="3"/>
      <c r="V9" s="3"/>
      <c r="W9" s="13"/>
      <c r="X9" s="6">
        <f>K9+L9+M9+N9+O9+P9+Q9</f>
        <v>68.42</v>
      </c>
      <c r="Y9" s="10">
        <f>R9</f>
        <v>0</v>
      </c>
      <c r="Z9" s="3">
        <f>(S9*5)+(T9*10)+(U9*15)+(V9*10)+(W9*20)</f>
        <v>0</v>
      </c>
      <c r="AA9" s="11">
        <f>X9+Y9+Z9</f>
        <v>68.42</v>
      </c>
      <c r="AB9" s="46">
        <f>(MIN(AA$5:AA$10)/AA9)*100</f>
        <v>70.271850336159019</v>
      </c>
      <c r="AC9" s="12">
        <v>28.7</v>
      </c>
      <c r="AD9" s="2"/>
      <c r="AE9" s="2"/>
      <c r="AF9" s="2"/>
      <c r="AG9" s="3">
        <v>19</v>
      </c>
      <c r="AH9" s="3"/>
      <c r="AI9" s="3"/>
      <c r="AJ9" s="3"/>
      <c r="AK9" s="3"/>
      <c r="AL9" s="3"/>
      <c r="AM9" s="6">
        <f>AC9+AD9+AE9+AF9</f>
        <v>28.7</v>
      </c>
      <c r="AN9" s="10">
        <f>AG9</f>
        <v>19</v>
      </c>
      <c r="AO9" s="3">
        <f>(AH9*5)+(AI9*10)+(AJ9*15)+(AK9*10)+(AL9*20)</f>
        <v>0</v>
      </c>
      <c r="AP9" s="34">
        <f>AM9+AN9+AO9</f>
        <v>47.7</v>
      </c>
      <c r="AQ9" s="46">
        <f>(MIN(AP$5:AP$10)/AP9)*100</f>
        <v>30.566037735849054</v>
      </c>
      <c r="AR9" s="12">
        <v>39.64</v>
      </c>
      <c r="AS9" s="2"/>
      <c r="AT9" s="2"/>
      <c r="AU9" s="3">
        <v>0</v>
      </c>
      <c r="AV9" s="3"/>
      <c r="AW9" s="3"/>
      <c r="AX9" s="3"/>
      <c r="AY9" s="3"/>
      <c r="AZ9" s="3"/>
      <c r="BA9" s="6">
        <f>AR9+AS9+AT9</f>
        <v>39.64</v>
      </c>
      <c r="BB9" s="10">
        <f>AU9</f>
        <v>0</v>
      </c>
      <c r="BC9" s="3">
        <f>(AV9*5)+(AW9*10)+(AX9*15)+(AY9*10)+(AZ9*20)</f>
        <v>0</v>
      </c>
      <c r="BD9" s="34">
        <f>BA9+BB9+BC9</f>
        <v>39.64</v>
      </c>
      <c r="BE9" s="46">
        <f>(MIN(BD$5:BD$10)/BD9)*100</f>
        <v>63.067608476286573</v>
      </c>
      <c r="BF9" s="12">
        <v>76.150000000000006</v>
      </c>
      <c r="BG9" s="2"/>
      <c r="BH9" s="2"/>
      <c r="BI9" s="3">
        <v>14</v>
      </c>
      <c r="BJ9" s="3"/>
      <c r="BK9" s="3"/>
      <c r="BL9" s="3"/>
      <c r="BM9" s="3"/>
      <c r="BN9" s="3"/>
      <c r="BO9" s="6">
        <f>BF9+BG9+BH9</f>
        <v>76.150000000000006</v>
      </c>
      <c r="BP9" s="10">
        <f>BI9</f>
        <v>14</v>
      </c>
      <c r="BQ9" s="3">
        <f>(BJ9*5)+(BK9*10)+(BL9*15)+(BM9*10)+(BN9*20)</f>
        <v>0</v>
      </c>
      <c r="BR9" s="34">
        <f>BO9+BP9+BQ9</f>
        <v>90.15</v>
      </c>
      <c r="BS9" s="46">
        <f>(MIN(BR$5:BR$10)/BR9)*100</f>
        <v>74.819744869661676</v>
      </c>
      <c r="BT9" s="12"/>
      <c r="BU9" s="2"/>
      <c r="BV9" s="2"/>
      <c r="BW9" s="3"/>
      <c r="BX9" s="3"/>
      <c r="BY9" s="3"/>
      <c r="BZ9" s="3"/>
      <c r="CA9" s="3"/>
      <c r="CB9" s="3"/>
      <c r="CC9" s="6">
        <f>BT9+BU9+BV9</f>
        <v>0</v>
      </c>
      <c r="CD9" s="10">
        <f>BW9</f>
        <v>0</v>
      </c>
      <c r="CE9" s="3">
        <f>(BX9*5)+(BY9*10)+(BZ9*15)+(CA9*10)+(CB9*20)</f>
        <v>0</v>
      </c>
      <c r="CF9" s="11">
        <f>CC9+CD9+CE9</f>
        <v>0</v>
      </c>
      <c r="CG9" s="46" t="e">
        <f>(MIN(CF$5:CF$10)/CF9)*100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6</v>
      </c>
      <c r="B10" s="14">
        <v>6</v>
      </c>
      <c r="C10" s="30" t="s">
        <v>49</v>
      </c>
      <c r="D10" s="33" t="s">
        <v>32</v>
      </c>
      <c r="E10" s="32" t="s">
        <v>53</v>
      </c>
      <c r="F10" s="47">
        <f xml:space="preserve"> AB10+AQ10+BE10+BS10</f>
        <v>220.77279051391349</v>
      </c>
      <c r="G10" s="31">
        <f>H10+I10+J10</f>
        <v>270.78999999999996</v>
      </c>
      <c r="H10" s="22">
        <f>X10+AM10+BA10+BO10+CC10+CO10+CZ10+DK10</f>
        <v>229.79</v>
      </c>
      <c r="I10" s="7">
        <f>Z10+AO10+BC10+BQ10+CE10+CQ10+DB10+DM10</f>
        <v>10</v>
      </c>
      <c r="J10" s="24">
        <f>R10+AG10+AU10+BI10+BW10+CJ10+CU10+DF10</f>
        <v>31</v>
      </c>
      <c r="K10" s="12">
        <v>62.82</v>
      </c>
      <c r="L10" s="2"/>
      <c r="M10" s="2"/>
      <c r="N10" s="2"/>
      <c r="O10" s="2"/>
      <c r="P10" s="35"/>
      <c r="Q10" s="2"/>
      <c r="R10" s="3">
        <v>0</v>
      </c>
      <c r="S10" s="3"/>
      <c r="T10" s="3"/>
      <c r="U10" s="3"/>
      <c r="V10" s="3"/>
      <c r="W10" s="13"/>
      <c r="X10" s="6">
        <f>K10+L10+M10+N10+O10+P10+Q10</f>
        <v>62.82</v>
      </c>
      <c r="Y10" s="10">
        <f>R10</f>
        <v>0</v>
      </c>
      <c r="Z10" s="3">
        <f>(S10*5)+(T10*10)+(U10*15)+(V10*10)+(W10*20)</f>
        <v>0</v>
      </c>
      <c r="AA10" s="11">
        <f>X10+Y10+Z10</f>
        <v>62.82</v>
      </c>
      <c r="AB10" s="46">
        <f>(MIN(AA$5:AA$10)/AA10)*100</f>
        <v>76.536134988857057</v>
      </c>
      <c r="AC10" s="12">
        <v>34.33</v>
      </c>
      <c r="AD10" s="2"/>
      <c r="AE10" s="2"/>
      <c r="AF10" s="2"/>
      <c r="AG10" s="3">
        <v>6</v>
      </c>
      <c r="AH10" s="3"/>
      <c r="AI10" s="3"/>
      <c r="AJ10" s="3"/>
      <c r="AK10" s="3">
        <v>1</v>
      </c>
      <c r="AL10" s="3"/>
      <c r="AM10" s="6">
        <f>AC10+AD10+AE10+AF10</f>
        <v>34.33</v>
      </c>
      <c r="AN10" s="10">
        <f>AG10</f>
        <v>6</v>
      </c>
      <c r="AO10" s="3">
        <f>(AH10*5)+(AI10*10)+(AJ10*15)+(AK10*10)+(AL10*20)</f>
        <v>10</v>
      </c>
      <c r="AP10" s="34">
        <f>AM10+AN10+AO10</f>
        <v>50.33</v>
      </c>
      <c r="AQ10" s="46">
        <f>(MIN(AP$5:AP$10)/AP10)*100</f>
        <v>28.968805881184185</v>
      </c>
      <c r="AR10" s="12">
        <v>56.57</v>
      </c>
      <c r="AS10" s="2"/>
      <c r="AT10" s="2"/>
      <c r="AU10" s="3">
        <v>19</v>
      </c>
      <c r="AV10" s="3"/>
      <c r="AW10" s="3"/>
      <c r="AX10" s="3"/>
      <c r="AY10" s="3"/>
      <c r="AZ10" s="3"/>
      <c r="BA10" s="6">
        <f>AR10+AS10+AT10</f>
        <v>56.57</v>
      </c>
      <c r="BB10" s="10">
        <f>AU10</f>
        <v>19</v>
      </c>
      <c r="BC10" s="3">
        <f>(AV10*5)+(AW10*10)+(AX10*15)+(AY10*10)+(AZ10*20)</f>
        <v>0</v>
      </c>
      <c r="BD10" s="34">
        <f>BA10+BB10+BC10</f>
        <v>75.569999999999993</v>
      </c>
      <c r="BE10" s="46">
        <f>(MIN(BD$5:BD$10)/BD10)*100</f>
        <v>33.081910811168456</v>
      </c>
      <c r="BF10" s="12">
        <v>76.069999999999993</v>
      </c>
      <c r="BG10" s="2"/>
      <c r="BH10" s="2"/>
      <c r="BI10" s="3">
        <v>6</v>
      </c>
      <c r="BJ10" s="3"/>
      <c r="BK10" s="3"/>
      <c r="BL10" s="3"/>
      <c r="BM10" s="3"/>
      <c r="BN10" s="3"/>
      <c r="BO10" s="6">
        <f>BF10+BG10+BH10</f>
        <v>76.069999999999993</v>
      </c>
      <c r="BP10" s="10">
        <f>BI10</f>
        <v>6</v>
      </c>
      <c r="BQ10" s="3">
        <f>(BJ10*5)+(BK10*10)+(BL10*15)+(BM10*10)+(BN10*20)</f>
        <v>0</v>
      </c>
      <c r="BR10" s="34">
        <f>BO10+BP10+BQ10</f>
        <v>82.07</v>
      </c>
      <c r="BS10" s="46">
        <f>(MIN(BR$5:BR$10)/BR10)*100</f>
        <v>82.185938832703798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BT10+BU10+BV10</f>
        <v>0</v>
      </c>
      <c r="CD10" s="10">
        <f>BW10</f>
        <v>0</v>
      </c>
      <c r="CE10" s="3">
        <f>(BX10*5)+(BY10*10)+(BZ10*15)+(CA10*10)+(CB10*20)</f>
        <v>0</v>
      </c>
      <c r="CF10" s="11">
        <f>CC10+CD10+CE10</f>
        <v>0</v>
      </c>
      <c r="CG10" s="46" t="e">
        <f>(MIN(CF$5:CF$10)/CF10)*100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50">
        <v>7</v>
      </c>
      <c r="B11" s="50">
        <v>7</v>
      </c>
      <c r="C11" s="30" t="s">
        <v>52</v>
      </c>
      <c r="D11" s="33" t="s">
        <v>32</v>
      </c>
      <c r="E11" s="32" t="s">
        <v>33</v>
      </c>
      <c r="F11" s="47">
        <f xml:space="preserve"> AB11+AQ11+BE11+BS11</f>
        <v>170.72621464724651</v>
      </c>
      <c r="G11" s="51">
        <f>H11+I11+J11</f>
        <v>367.03999999999996</v>
      </c>
      <c r="H11" s="2">
        <f>X11+AM11+BA11+BO11+CC11+CO11+CZ11+DK11</f>
        <v>344.03999999999996</v>
      </c>
      <c r="I11" s="3">
        <f>Z11+AO11+BC11+BQ11+CE11+CQ11+DB11+DM11</f>
        <v>0</v>
      </c>
      <c r="J11" s="3">
        <f>R11+AG11+AU11+BI11+BW11+CJ11+CU11+DF11</f>
        <v>23</v>
      </c>
      <c r="K11" s="2">
        <v>142.88999999999999</v>
      </c>
      <c r="L11" s="2"/>
      <c r="M11" s="2"/>
      <c r="N11" s="2"/>
      <c r="O11" s="2"/>
      <c r="P11" s="35"/>
      <c r="Q11" s="2"/>
      <c r="R11" s="3">
        <v>0</v>
      </c>
      <c r="S11" s="3"/>
      <c r="T11" s="3"/>
      <c r="U11" s="3"/>
      <c r="V11" s="3"/>
      <c r="W11" s="3"/>
      <c r="X11" s="2">
        <f>K11+L11+M11+N11+O11+P11+Q11</f>
        <v>142.88999999999999</v>
      </c>
      <c r="Y11" s="10">
        <f>R11</f>
        <v>0</v>
      </c>
      <c r="Z11" s="3">
        <f>(S11*5)+(T11*10)+(U11*15)+(V11*10)+(W11*20)</f>
        <v>0</v>
      </c>
      <c r="AA11" s="52">
        <f>X11+Y11+Z11</f>
        <v>142.88999999999999</v>
      </c>
      <c r="AB11" s="46">
        <f>(MIN(AA$5:AA$10)/AA11)*100</f>
        <v>33.648260899993005</v>
      </c>
      <c r="AC11" s="2">
        <v>33.229999999999997</v>
      </c>
      <c r="AD11" s="2"/>
      <c r="AE11" s="2"/>
      <c r="AF11" s="2"/>
      <c r="AG11" s="3">
        <v>4</v>
      </c>
      <c r="AH11" s="3"/>
      <c r="AI11" s="3"/>
      <c r="AJ11" s="3"/>
      <c r="AK11" s="3"/>
      <c r="AL11" s="3"/>
      <c r="AM11" s="2">
        <f>AC11+AD11+AE11+AF11</f>
        <v>33.229999999999997</v>
      </c>
      <c r="AN11" s="10">
        <f>AG11</f>
        <v>4</v>
      </c>
      <c r="AO11" s="3">
        <f>(AH11*5)+(AI11*10)+(AJ11*15)+(AK11*10)+(AL11*20)</f>
        <v>0</v>
      </c>
      <c r="AP11" s="51">
        <f>AM11+AN11+AO11</f>
        <v>37.229999999999997</v>
      </c>
      <c r="AQ11" s="46">
        <f>(MIN(AP$5:AP$10)/AP11)*100</f>
        <v>39.161966156325548</v>
      </c>
      <c r="AR11" s="2">
        <v>49.28</v>
      </c>
      <c r="AS11" s="2"/>
      <c r="AT11" s="2"/>
      <c r="AU11" s="3">
        <v>3</v>
      </c>
      <c r="AV11" s="3"/>
      <c r="AW11" s="3"/>
      <c r="AX11" s="3"/>
      <c r="AY11" s="3"/>
      <c r="AZ11" s="3"/>
      <c r="BA11" s="2">
        <f>AR11+AS11+AT11</f>
        <v>49.28</v>
      </c>
      <c r="BB11" s="10">
        <f>AU11</f>
        <v>3</v>
      </c>
      <c r="BC11" s="3">
        <f>(AV11*5)+(AW11*10)+(AX11*15)+(AY11*10)+(AZ11*20)</f>
        <v>0</v>
      </c>
      <c r="BD11" s="51">
        <f>BA11+BB11+BC11</f>
        <v>52.28</v>
      </c>
      <c r="BE11" s="46">
        <f>(MIN(BD$5:BD$10)/BD11)*100</f>
        <v>47.819433817903594</v>
      </c>
      <c r="BF11" s="2">
        <v>118.64</v>
      </c>
      <c r="BG11" s="2"/>
      <c r="BH11" s="2"/>
      <c r="BI11" s="3">
        <v>16</v>
      </c>
      <c r="BJ11" s="3"/>
      <c r="BK11" s="3"/>
      <c r="BL11" s="3"/>
      <c r="BM11" s="3"/>
      <c r="BN11" s="3"/>
      <c r="BO11" s="2">
        <f>BF11+BG11+BH11</f>
        <v>118.64</v>
      </c>
      <c r="BP11" s="10">
        <f>BI11</f>
        <v>16</v>
      </c>
      <c r="BQ11" s="3">
        <f>(BJ11*5)+(BK11*10)+(BL11*15)+(BM11*10)+(BN11*20)</f>
        <v>0</v>
      </c>
      <c r="BR11" s="51">
        <f>BO11+BP11+BQ11</f>
        <v>134.63999999999999</v>
      </c>
      <c r="BS11" s="46">
        <f>(MIN(BR$5:BR$10)/BR11)*100</f>
        <v>50.096553773024368</v>
      </c>
      <c r="BT11" s="2"/>
      <c r="BU11" s="2"/>
      <c r="BV11" s="2"/>
      <c r="BW11" s="3"/>
      <c r="BX11" s="3"/>
      <c r="BY11" s="3"/>
      <c r="BZ11" s="3"/>
      <c r="CA11" s="3"/>
      <c r="CB11" s="3"/>
      <c r="CC11" s="2">
        <f>BT11+BU11+BV11</f>
        <v>0</v>
      </c>
      <c r="CD11" s="10">
        <f>BW11</f>
        <v>0</v>
      </c>
      <c r="CE11" s="3">
        <f>(BX11*5)+(BY11*10)+(BZ11*15)+(CA11*10)+(CB11*20)</f>
        <v>0</v>
      </c>
      <c r="CF11" s="52">
        <f>CC11+CD11+CE11</f>
        <v>0</v>
      </c>
      <c r="CG11" s="46" t="e">
        <f>(MIN(CF$5:CF$10)/CF11)*100</f>
        <v>#DIV/0!</v>
      </c>
      <c r="CH11" s="2"/>
      <c r="CI11" s="2"/>
      <c r="CJ11" s="3"/>
      <c r="CK11" s="3"/>
      <c r="CL11" s="3"/>
      <c r="CM11" s="3"/>
      <c r="CN11" s="3"/>
      <c r="CO11" s="2">
        <f>CH11+CI11</f>
        <v>0</v>
      </c>
      <c r="CP11" s="10">
        <f>CI11</f>
        <v>0</v>
      </c>
      <c r="CQ11" s="3">
        <f>(CK11*3)+(CL11*5)+(CM11*5)+(CN11*20)</f>
        <v>0</v>
      </c>
      <c r="CR11" s="52">
        <f>CO11+CP11+CQ11</f>
        <v>0</v>
      </c>
      <c r="CS11" s="2"/>
      <c r="CT11" s="2"/>
      <c r="CU11" s="3"/>
      <c r="CV11" s="3"/>
      <c r="CW11" s="3"/>
      <c r="CX11" s="3"/>
      <c r="CY11" s="3"/>
      <c r="CZ11" s="2">
        <f>CS11+CT11</f>
        <v>0</v>
      </c>
      <c r="DA11" s="10">
        <f>CT11</f>
        <v>0</v>
      </c>
      <c r="DB11" s="3">
        <f>(CV11*3)+(CW11*5)+(CX11*5)+(CY11*20)</f>
        <v>0</v>
      </c>
      <c r="DC11" s="52">
        <f>CZ11+DA11+DB11</f>
        <v>0</v>
      </c>
      <c r="DD11" s="2"/>
      <c r="DE11" s="2"/>
      <c r="DF11" s="3"/>
      <c r="DG11" s="3"/>
      <c r="DH11" s="3"/>
      <c r="DI11" s="3"/>
      <c r="DJ11" s="3"/>
      <c r="DK11" s="2">
        <f>DD11+DE11</f>
        <v>0</v>
      </c>
      <c r="DL11" s="10">
        <f>DE11</f>
        <v>0</v>
      </c>
      <c r="DM11" s="3">
        <f>(DG11*3)+(DH11*5)+(DI11*5)+(DJ11*20)</f>
        <v>0</v>
      </c>
      <c r="DN11" s="52">
        <f>DK11+DL11+DM11</f>
        <v>0</v>
      </c>
    </row>
    <row r="12" spans="1:118" ht="15" x14ac:dyDescent="0.2">
      <c r="A12" s="14">
        <v>8</v>
      </c>
      <c r="B12" s="14">
        <v>8</v>
      </c>
      <c r="C12" s="30" t="s">
        <v>50</v>
      </c>
      <c r="D12" s="33" t="s">
        <v>32</v>
      </c>
      <c r="E12" s="32" t="s">
        <v>33</v>
      </c>
      <c r="F12" s="47">
        <f xml:space="preserve"> AB12+AQ12+BE12+BS12</f>
        <v>161.32718633773274</v>
      </c>
      <c r="G12" s="31">
        <f>H12+I12+J12</f>
        <v>380.88</v>
      </c>
      <c r="H12" s="22">
        <f>X12+AM12+BA12+BO12+CC12+CO12+CZ12+DK12</f>
        <v>337.88</v>
      </c>
      <c r="I12" s="7">
        <f>Z12+AO12+BC12+BQ12+CE12+CQ12+DB12+DM12</f>
        <v>10</v>
      </c>
      <c r="J12" s="24">
        <f>R12+AG12+AU12+BI12+BW12+CJ12+CU12+DF12</f>
        <v>33</v>
      </c>
      <c r="K12" s="12">
        <v>73.47</v>
      </c>
      <c r="L12" s="2"/>
      <c r="M12" s="2"/>
      <c r="N12" s="2"/>
      <c r="O12" s="2"/>
      <c r="P12" s="35"/>
      <c r="Q12" s="2"/>
      <c r="R12" s="3">
        <v>0</v>
      </c>
      <c r="S12" s="3"/>
      <c r="T12" s="3"/>
      <c r="U12" s="3"/>
      <c r="V12" s="3"/>
      <c r="W12" s="13"/>
      <c r="X12" s="6">
        <f>K12+L12+M12+N12+O12+P12+Q12</f>
        <v>73.47</v>
      </c>
      <c r="Y12" s="10">
        <f>R12</f>
        <v>0</v>
      </c>
      <c r="Z12" s="3">
        <f>(S12*5)+(T12*10)+(U12*15)+(V12*10)+(W12*20)</f>
        <v>0</v>
      </c>
      <c r="AA12" s="11">
        <f>X12+Y12+Z12</f>
        <v>73.47</v>
      </c>
      <c r="AB12" s="46">
        <f>(MIN(AA$5:AA$10)/AA12)*100</f>
        <v>65.441676874914933</v>
      </c>
      <c r="AC12" s="12">
        <v>60.09</v>
      </c>
      <c r="AD12" s="2"/>
      <c r="AE12" s="2"/>
      <c r="AF12" s="2"/>
      <c r="AG12" s="3">
        <v>12</v>
      </c>
      <c r="AH12" s="3"/>
      <c r="AI12" s="3"/>
      <c r="AJ12" s="3"/>
      <c r="AK12" s="3">
        <v>1</v>
      </c>
      <c r="AL12" s="3"/>
      <c r="AM12" s="6">
        <f>AC12+AD12+AE12+AF12</f>
        <v>60.09</v>
      </c>
      <c r="AN12" s="10">
        <f>AG12</f>
        <v>12</v>
      </c>
      <c r="AO12" s="3">
        <f>(AH12*5)+(AI12*10)+(AJ12*15)+(AK12*10)+(AL12*20)</f>
        <v>10</v>
      </c>
      <c r="AP12" s="34">
        <f>AM12+AN12+AO12</f>
        <v>82.09</v>
      </c>
      <c r="AQ12" s="46">
        <f>(MIN(AP$5:AP$10)/AP12)*100</f>
        <v>17.760994030941649</v>
      </c>
      <c r="AR12" s="12">
        <v>74.42</v>
      </c>
      <c r="AS12" s="2"/>
      <c r="AT12" s="2"/>
      <c r="AU12" s="3">
        <v>21</v>
      </c>
      <c r="AV12" s="3"/>
      <c r="AW12" s="3"/>
      <c r="AX12" s="3"/>
      <c r="AY12" s="3"/>
      <c r="AZ12" s="3"/>
      <c r="BA12" s="6">
        <f>AR12+AS12+AT12</f>
        <v>74.42</v>
      </c>
      <c r="BB12" s="10">
        <f>AU12</f>
        <v>21</v>
      </c>
      <c r="BC12" s="3">
        <f>(AV12*5)+(AW12*10)+(AX12*15)+(AY12*10)+(AZ12*20)</f>
        <v>0</v>
      </c>
      <c r="BD12" s="34">
        <f>BA12+BB12+BC12</f>
        <v>95.42</v>
      </c>
      <c r="BE12" s="46">
        <f>(MIN(BD$5:BD$10)/BD12)*100</f>
        <v>26.19995808006707</v>
      </c>
      <c r="BF12" s="12">
        <v>129.9</v>
      </c>
      <c r="BG12" s="2"/>
      <c r="BH12" s="2"/>
      <c r="BI12" s="3">
        <v>0</v>
      </c>
      <c r="BJ12" s="3"/>
      <c r="BK12" s="3"/>
      <c r="BL12" s="3"/>
      <c r="BM12" s="3"/>
      <c r="BN12" s="3"/>
      <c r="BO12" s="6">
        <f>BF12+BG12+BH12</f>
        <v>129.9</v>
      </c>
      <c r="BP12" s="10">
        <f>BI12</f>
        <v>0</v>
      </c>
      <c r="BQ12" s="3">
        <f>(BJ12*5)+(BK12*10)+(BL12*15)+(BM12*10)+(BN12*20)</f>
        <v>0</v>
      </c>
      <c r="BR12" s="34">
        <f>BO12+BP12+BQ12</f>
        <v>129.9</v>
      </c>
      <c r="BS12" s="46">
        <f>(MIN(BR$5:BR$10)/BR12)*100</f>
        <v>51.924557351809085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BT12+BU12+BV12</f>
        <v>0</v>
      </c>
      <c r="CD12" s="10">
        <f>BW12</f>
        <v>0</v>
      </c>
      <c r="CE12" s="3">
        <f>(BX12*5)+(BY12*10)+(BZ12*15)+(CA12*10)+(CB12*20)</f>
        <v>0</v>
      </c>
      <c r="CF12" s="11">
        <f>CC12+CD12+CE12</f>
        <v>0</v>
      </c>
      <c r="CG12" s="46" t="e">
        <f>(MIN(CF$5:CF$10)/CF12)*100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9</v>
      </c>
      <c r="B13" s="14">
        <v>9</v>
      </c>
      <c r="C13" s="30" t="s">
        <v>51</v>
      </c>
      <c r="D13" s="33" t="s">
        <v>32</v>
      </c>
      <c r="E13" s="32" t="s">
        <v>33</v>
      </c>
      <c r="F13" s="47">
        <f xml:space="preserve"> AB13+AQ13+BE13+BS13</f>
        <v>156.40720371809661</v>
      </c>
      <c r="G13" s="31">
        <f>H13+I13+J13</f>
        <v>608.09</v>
      </c>
      <c r="H13" s="22">
        <f>X13+AM13+BA13+BO13+CC13+CO13+CZ13+DK13</f>
        <v>586.09</v>
      </c>
      <c r="I13" s="7">
        <f>Z13+AO13+BC13+BQ13+CE13+CQ13+DB13+DM13</f>
        <v>0</v>
      </c>
      <c r="J13" s="24">
        <f>R13+AG13+AU13+BI13+BW13+CJ13+CU13+DF13</f>
        <v>22</v>
      </c>
      <c r="K13" s="12">
        <v>388.3</v>
      </c>
      <c r="L13" s="2"/>
      <c r="M13" s="2"/>
      <c r="N13" s="2"/>
      <c r="O13" s="2"/>
      <c r="P13" s="35"/>
      <c r="Q13" s="2"/>
      <c r="R13" s="3">
        <v>0</v>
      </c>
      <c r="S13" s="3"/>
      <c r="T13" s="3"/>
      <c r="U13" s="3"/>
      <c r="V13" s="3"/>
      <c r="W13" s="13"/>
      <c r="X13" s="6">
        <f>K13+L13+M13+N13+O13+P13+Q13</f>
        <v>388.3</v>
      </c>
      <c r="Y13" s="10">
        <f>R13</f>
        <v>0</v>
      </c>
      <c r="Z13" s="3">
        <f>(S13*5)+(T13*10)+(U13*15)+(V13*10)+(W13*20)</f>
        <v>0</v>
      </c>
      <c r="AA13" s="11">
        <f>X13+Y13+Z13</f>
        <v>388.3</v>
      </c>
      <c r="AB13" s="46">
        <f>(MIN(AA$5:AA$10)/AA13)*100</f>
        <v>12.382178727787792</v>
      </c>
      <c r="AC13" s="12">
        <v>23.92</v>
      </c>
      <c r="AD13" s="2"/>
      <c r="AE13" s="2"/>
      <c r="AF13" s="2"/>
      <c r="AG13" s="3">
        <v>6</v>
      </c>
      <c r="AH13" s="3"/>
      <c r="AI13" s="3"/>
      <c r="AJ13" s="3"/>
      <c r="AK13" s="3"/>
      <c r="AL13" s="3"/>
      <c r="AM13" s="6">
        <f>AC13+AD13+AE13+AF13</f>
        <v>23.92</v>
      </c>
      <c r="AN13" s="10">
        <f>AG13</f>
        <v>6</v>
      </c>
      <c r="AO13" s="3">
        <f>(AH13*5)+(AI13*10)+(AJ13*15)+(AK13*10)+(AL13*20)</f>
        <v>0</v>
      </c>
      <c r="AP13" s="34">
        <f>AM13+AN13+AO13</f>
        <v>29.92</v>
      </c>
      <c r="AQ13" s="46">
        <f>(MIN(AP$5:AP$10)/AP13)*100</f>
        <v>48.729946524064168</v>
      </c>
      <c r="AR13" s="12">
        <v>52.38</v>
      </c>
      <c r="AS13" s="2"/>
      <c r="AT13" s="2"/>
      <c r="AU13" s="3">
        <v>3</v>
      </c>
      <c r="AV13" s="3"/>
      <c r="AW13" s="3"/>
      <c r="AX13" s="3"/>
      <c r="AY13" s="3"/>
      <c r="AZ13" s="3"/>
      <c r="BA13" s="6">
        <f>AR13+AS13+AT13</f>
        <v>52.38</v>
      </c>
      <c r="BB13" s="10">
        <f>AU13</f>
        <v>3</v>
      </c>
      <c r="BC13" s="3">
        <f>(AV13*5)+(AW13*10)+(AX13*15)+(AY13*10)+(AZ13*20)</f>
        <v>0</v>
      </c>
      <c r="BD13" s="34">
        <f>BA13+BB13+BC13</f>
        <v>55.38</v>
      </c>
      <c r="BE13" s="46">
        <f>(MIN(BD$5:BD$10)/BD13)*100</f>
        <v>45.142650776453593</v>
      </c>
      <c r="BF13" s="12">
        <v>121.49</v>
      </c>
      <c r="BG13" s="2"/>
      <c r="BH13" s="2"/>
      <c r="BI13" s="3">
        <v>13</v>
      </c>
      <c r="BJ13" s="3"/>
      <c r="BK13" s="3"/>
      <c r="BL13" s="3"/>
      <c r="BM13" s="3"/>
      <c r="BN13" s="3"/>
      <c r="BO13" s="6">
        <f>BF13+BG13+BH13</f>
        <v>121.49</v>
      </c>
      <c r="BP13" s="10">
        <f>BI13</f>
        <v>13</v>
      </c>
      <c r="BQ13" s="3">
        <f>(BJ13*5)+(BK13*10)+(BL13*15)+(BM13*10)+(BN13*20)</f>
        <v>0</v>
      </c>
      <c r="BR13" s="34">
        <f>BO13+BP13+BQ13</f>
        <v>134.49</v>
      </c>
      <c r="BS13" s="46">
        <f>(MIN(BR$5:BR$10)/BR13)*100</f>
        <v>50.152427689791054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BT13+BU13+BV13</f>
        <v>0</v>
      </c>
      <c r="CD13" s="10">
        <f>BW13</f>
        <v>0</v>
      </c>
      <c r="CE13" s="3">
        <f>(BX13*5)+(BY13*10)+(BZ13*15)+(CA13*10)+(CB13*20)</f>
        <v>0</v>
      </c>
      <c r="CF13" s="11">
        <f>CC13+CD13+CE13</f>
        <v>0</v>
      </c>
      <c r="CG13" s="46" t="e">
        <f>(MIN(CF$5:CF$10)/CF13)*100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5" spans="1:118" x14ac:dyDescent="0.2">
      <c r="A15" s="5">
        <v>9</v>
      </c>
      <c r="C15" s="49" t="s">
        <v>41</v>
      </c>
    </row>
  </sheetData>
  <sortState ref="A5:DN15">
    <sortCondition descending="1" ref="F5:F15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Rimfire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2014-02-08T21:41:55Z</dcterms:modified>
</cp:coreProperties>
</file>