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8" i="1"/>
  <c r="X8"/>
  <c r="Y8"/>
  <c r="Z8"/>
  <c r="AM8"/>
  <c r="AN8"/>
  <c r="AO8"/>
  <c r="BA8"/>
  <c r="BB8"/>
  <c r="BC8"/>
  <c r="BO8"/>
  <c r="BP8"/>
  <c r="BQ8"/>
  <c r="CC8"/>
  <c r="CD8"/>
  <c r="CE8"/>
  <c r="CO8"/>
  <c r="CP8"/>
  <c r="CQ8"/>
  <c r="CZ8"/>
  <c r="DA8"/>
  <c r="DB8"/>
  <c r="DK8"/>
  <c r="DL8"/>
  <c r="DM8"/>
  <c r="J23"/>
  <c r="X23"/>
  <c r="Y23"/>
  <c r="Z23"/>
  <c r="AM23"/>
  <c r="AN23"/>
  <c r="AO23"/>
  <c r="BA23"/>
  <c r="BB23"/>
  <c r="BC23"/>
  <c r="BO23"/>
  <c r="BP23"/>
  <c r="BQ23"/>
  <c r="CC23"/>
  <c r="CD23"/>
  <c r="CE23"/>
  <c r="CO23"/>
  <c r="CP23"/>
  <c r="CQ23"/>
  <c r="CZ23"/>
  <c r="DA23"/>
  <c r="DB23"/>
  <c r="DK23"/>
  <c r="DL23"/>
  <c r="DM23"/>
  <c r="J11"/>
  <c r="X11"/>
  <c r="Y11"/>
  <c r="Z11"/>
  <c r="AM11"/>
  <c r="AN11"/>
  <c r="AO11"/>
  <c r="BA11"/>
  <c r="BB11"/>
  <c r="BC11"/>
  <c r="BO11"/>
  <c r="BP11"/>
  <c r="BQ11"/>
  <c r="CC11"/>
  <c r="CD11"/>
  <c r="CE11"/>
  <c r="CO11"/>
  <c r="CP11"/>
  <c r="CQ11"/>
  <c r="CZ11"/>
  <c r="DA11"/>
  <c r="DB11"/>
  <c r="DK11"/>
  <c r="DL11"/>
  <c r="DM11"/>
  <c r="J16"/>
  <c r="X16"/>
  <c r="Y16"/>
  <c r="Z16"/>
  <c r="AM16"/>
  <c r="AN16"/>
  <c r="AO16"/>
  <c r="BA16"/>
  <c r="BB16"/>
  <c r="BC16"/>
  <c r="BO16"/>
  <c r="BP16"/>
  <c r="BQ16"/>
  <c r="CC16"/>
  <c r="CD16"/>
  <c r="CE16"/>
  <c r="CO16"/>
  <c r="CP16"/>
  <c r="CQ16"/>
  <c r="CZ16"/>
  <c r="DA16"/>
  <c r="DB16"/>
  <c r="DK16"/>
  <c r="DL16"/>
  <c r="DM16"/>
  <c r="J30"/>
  <c r="X30"/>
  <c r="Y30"/>
  <c r="Z30"/>
  <c r="AM30"/>
  <c r="AN30"/>
  <c r="AO30"/>
  <c r="BA30"/>
  <c r="BB30"/>
  <c r="BC30"/>
  <c r="BO30"/>
  <c r="BP30"/>
  <c r="BQ30"/>
  <c r="CC30"/>
  <c r="CD30"/>
  <c r="CE30"/>
  <c r="CO30"/>
  <c r="CP30"/>
  <c r="CQ30"/>
  <c r="CZ30"/>
  <c r="DA30"/>
  <c r="DB30"/>
  <c r="DK30"/>
  <c r="DL30"/>
  <c r="DM30"/>
  <c r="J29"/>
  <c r="X29"/>
  <c r="Y29"/>
  <c r="Z29"/>
  <c r="AM29"/>
  <c r="AN29"/>
  <c r="AO29"/>
  <c r="BA29"/>
  <c r="BB29"/>
  <c r="BC29"/>
  <c r="BO29"/>
  <c r="BP29"/>
  <c r="BQ29"/>
  <c r="CC29"/>
  <c r="CD29"/>
  <c r="CE29"/>
  <c r="CO29"/>
  <c r="CP29"/>
  <c r="CQ29"/>
  <c r="CZ29"/>
  <c r="DA29"/>
  <c r="DB29"/>
  <c r="DK29"/>
  <c r="DL29"/>
  <c r="DM29"/>
  <c r="J10"/>
  <c r="X10"/>
  <c r="Y10"/>
  <c r="Z10"/>
  <c r="AM10"/>
  <c r="AN10"/>
  <c r="AO10"/>
  <c r="BA10"/>
  <c r="BB10"/>
  <c r="BC10"/>
  <c r="BO10"/>
  <c r="BP10"/>
  <c r="BQ10"/>
  <c r="CC10"/>
  <c r="CD10"/>
  <c r="CE10"/>
  <c r="CO10"/>
  <c r="CP10"/>
  <c r="CQ10"/>
  <c r="CZ10"/>
  <c r="DA10"/>
  <c r="DB10"/>
  <c r="DK10"/>
  <c r="DL10"/>
  <c r="DM10"/>
  <c r="J25"/>
  <c r="X25"/>
  <c r="Y25"/>
  <c r="Z25"/>
  <c r="AM25"/>
  <c r="AN25"/>
  <c r="AO25"/>
  <c r="BA25"/>
  <c r="BB25"/>
  <c r="BC25"/>
  <c r="BO25"/>
  <c r="BP25"/>
  <c r="BQ25"/>
  <c r="CC25"/>
  <c r="CD25"/>
  <c r="CE25"/>
  <c r="CO25"/>
  <c r="CP25"/>
  <c r="CQ25"/>
  <c r="CZ25"/>
  <c r="DA25"/>
  <c r="DB25"/>
  <c r="DK25"/>
  <c r="DL25"/>
  <c r="DM25"/>
  <c r="J17"/>
  <c r="X17"/>
  <c r="Y17"/>
  <c r="Z17"/>
  <c r="AM17"/>
  <c r="AN17"/>
  <c r="AO17"/>
  <c r="BA17"/>
  <c r="BB17"/>
  <c r="BC17"/>
  <c r="BO17"/>
  <c r="BP17"/>
  <c r="BQ17"/>
  <c r="CC17"/>
  <c r="CD17"/>
  <c r="CE17"/>
  <c r="CO17"/>
  <c r="CP17"/>
  <c r="CQ17"/>
  <c r="CZ17"/>
  <c r="DA17"/>
  <c r="DB17"/>
  <c r="DK17"/>
  <c r="DL17"/>
  <c r="DM17"/>
  <c r="J22"/>
  <c r="X22"/>
  <c r="Y22"/>
  <c r="Z22"/>
  <c r="AM22"/>
  <c r="AN22"/>
  <c r="AO22"/>
  <c r="BA22"/>
  <c r="BB22"/>
  <c r="BC22"/>
  <c r="BO22"/>
  <c r="BP22"/>
  <c r="BQ22"/>
  <c r="CC22"/>
  <c r="CD22"/>
  <c r="CE22"/>
  <c r="CO22"/>
  <c r="CP22"/>
  <c r="CQ22"/>
  <c r="CZ22"/>
  <c r="DA22"/>
  <c r="DB22"/>
  <c r="DK22"/>
  <c r="DL22"/>
  <c r="DM22"/>
  <c r="J19"/>
  <c r="X19"/>
  <c r="Y19"/>
  <c r="Z19"/>
  <c r="AM19"/>
  <c r="AN19"/>
  <c r="AO19"/>
  <c r="BA19"/>
  <c r="BB19"/>
  <c r="BC19"/>
  <c r="BO19"/>
  <c r="BP19"/>
  <c r="BQ19"/>
  <c r="CC19"/>
  <c r="CD19"/>
  <c r="CE19"/>
  <c r="CO19"/>
  <c r="CP19"/>
  <c r="CQ19"/>
  <c r="CZ19"/>
  <c r="DA19"/>
  <c r="DB19"/>
  <c r="DK19"/>
  <c r="DL19"/>
  <c r="DM19"/>
  <c r="J18"/>
  <c r="X18"/>
  <c r="Y18"/>
  <c r="Z18"/>
  <c r="AM18"/>
  <c r="AN18"/>
  <c r="AO18"/>
  <c r="BA18"/>
  <c r="BB18"/>
  <c r="BC18"/>
  <c r="BO18"/>
  <c r="BP18"/>
  <c r="BQ18"/>
  <c r="CC18"/>
  <c r="CD18"/>
  <c r="CE18"/>
  <c r="CO18"/>
  <c r="CP18"/>
  <c r="CQ18"/>
  <c r="CZ18"/>
  <c r="DA18"/>
  <c r="DB18"/>
  <c r="DK18"/>
  <c r="DL18"/>
  <c r="DM18"/>
  <c r="J13"/>
  <c r="X13"/>
  <c r="Y13"/>
  <c r="Z13"/>
  <c r="AM13"/>
  <c r="AN13"/>
  <c r="AO13"/>
  <c r="BA13"/>
  <c r="BB13"/>
  <c r="BC13"/>
  <c r="BO13"/>
  <c r="BP13"/>
  <c r="BQ13"/>
  <c r="CC13"/>
  <c r="CD13"/>
  <c r="CE13"/>
  <c r="CO13"/>
  <c r="CP13"/>
  <c r="CQ13"/>
  <c r="CZ13"/>
  <c r="DA13"/>
  <c r="DB13"/>
  <c r="DK13"/>
  <c r="DL13"/>
  <c r="DM13"/>
  <c r="J26"/>
  <c r="X26"/>
  <c r="Y26"/>
  <c r="Z26"/>
  <c r="AM26"/>
  <c r="AN26"/>
  <c r="AO26"/>
  <c r="BA26"/>
  <c r="BB26"/>
  <c r="BC26"/>
  <c r="BO26"/>
  <c r="BP26"/>
  <c r="BQ26"/>
  <c r="CC26"/>
  <c r="CD26"/>
  <c r="CE26"/>
  <c r="CO26"/>
  <c r="CP26"/>
  <c r="CQ26"/>
  <c r="CZ26"/>
  <c r="DA26"/>
  <c r="DB26"/>
  <c r="DK26"/>
  <c r="DL26"/>
  <c r="DM26"/>
  <c r="J12"/>
  <c r="X12"/>
  <c r="Y12"/>
  <c r="Z12"/>
  <c r="AM12"/>
  <c r="AN12"/>
  <c r="AO12"/>
  <c r="BA12"/>
  <c r="BB12"/>
  <c r="BC12"/>
  <c r="BO12"/>
  <c r="BP12"/>
  <c r="BQ12"/>
  <c r="CC12"/>
  <c r="CD12"/>
  <c r="CE12"/>
  <c r="CO12"/>
  <c r="CP12"/>
  <c r="CQ12"/>
  <c r="CZ12"/>
  <c r="DA12"/>
  <c r="DB12"/>
  <c r="DK12"/>
  <c r="DL12"/>
  <c r="DM12"/>
  <c r="J36"/>
  <c r="X36"/>
  <c r="Y36"/>
  <c r="Z36"/>
  <c r="AA36"/>
  <c r="AM36"/>
  <c r="AN36"/>
  <c r="AO36"/>
  <c r="BA36"/>
  <c r="BB36"/>
  <c r="BC36"/>
  <c r="BO36"/>
  <c r="BP36"/>
  <c r="BQ36"/>
  <c r="CC36"/>
  <c r="CD36"/>
  <c r="CE36"/>
  <c r="CO36"/>
  <c r="CP36"/>
  <c r="CQ36"/>
  <c r="CZ36"/>
  <c r="DA36"/>
  <c r="DB36"/>
  <c r="DK36"/>
  <c r="DL36"/>
  <c r="DM36"/>
  <c r="J24"/>
  <c r="X24"/>
  <c r="Y24"/>
  <c r="Z24"/>
  <c r="AM24"/>
  <c r="AN24"/>
  <c r="AO24"/>
  <c r="BA24"/>
  <c r="BB24"/>
  <c r="BC24"/>
  <c r="BO24"/>
  <c r="BP24"/>
  <c r="BQ24"/>
  <c r="CC24"/>
  <c r="CD24"/>
  <c r="CE24"/>
  <c r="CO24"/>
  <c r="CP24"/>
  <c r="CQ24"/>
  <c r="CZ24"/>
  <c r="DA24"/>
  <c r="DB24"/>
  <c r="DK24"/>
  <c r="DL24"/>
  <c r="DM24"/>
  <c r="J9"/>
  <c r="X9"/>
  <c r="Y9"/>
  <c r="Z9"/>
  <c r="AM9"/>
  <c r="AN9"/>
  <c r="AO9"/>
  <c r="BA9"/>
  <c r="BB9"/>
  <c r="BC9"/>
  <c r="BO9"/>
  <c r="BP9"/>
  <c r="BQ9"/>
  <c r="CC9"/>
  <c r="CD9"/>
  <c r="CE9"/>
  <c r="CO9"/>
  <c r="CP9"/>
  <c r="CQ9"/>
  <c r="CZ9"/>
  <c r="DA9"/>
  <c r="DB9"/>
  <c r="DK9"/>
  <c r="DL9"/>
  <c r="DM9"/>
  <c r="J21"/>
  <c r="X21"/>
  <c r="Y21"/>
  <c r="Z21"/>
  <c r="AM21"/>
  <c r="AN21"/>
  <c r="AO21"/>
  <c r="BA21"/>
  <c r="BB21"/>
  <c r="BC21"/>
  <c r="BO21"/>
  <c r="BP21"/>
  <c r="BQ21"/>
  <c r="CC21"/>
  <c r="CD21"/>
  <c r="CE21"/>
  <c r="CO21"/>
  <c r="CP21"/>
  <c r="CQ21"/>
  <c r="CZ21"/>
  <c r="DA21"/>
  <c r="DB21"/>
  <c r="DK21"/>
  <c r="DL21"/>
  <c r="DM21"/>
  <c r="J37"/>
  <c r="X37"/>
  <c r="Y37"/>
  <c r="Z37"/>
  <c r="AM37"/>
  <c r="AN37"/>
  <c r="AO37"/>
  <c r="BA37"/>
  <c r="BB37"/>
  <c r="BC37"/>
  <c r="BO37"/>
  <c r="BP37"/>
  <c r="BQ37"/>
  <c r="CC37"/>
  <c r="CD37"/>
  <c r="CE37"/>
  <c r="CO37"/>
  <c r="CP37"/>
  <c r="CQ37"/>
  <c r="CZ37"/>
  <c r="DA37"/>
  <c r="DB37"/>
  <c r="DK37"/>
  <c r="DL37"/>
  <c r="DM37"/>
  <c r="J33"/>
  <c r="X33"/>
  <c r="Y33"/>
  <c r="Z33"/>
  <c r="AM33"/>
  <c r="AN33"/>
  <c r="AO33"/>
  <c r="BA33"/>
  <c r="BB33"/>
  <c r="BC33"/>
  <c r="BO33"/>
  <c r="BP33"/>
  <c r="BQ33"/>
  <c r="CC33"/>
  <c r="CD33"/>
  <c r="CE33"/>
  <c r="CO33"/>
  <c r="CP33"/>
  <c r="CQ33"/>
  <c r="CZ33"/>
  <c r="DA33"/>
  <c r="DB33"/>
  <c r="DK33"/>
  <c r="DL33"/>
  <c r="DM33"/>
  <c r="BA5"/>
  <c r="BB5"/>
  <c r="BC5"/>
  <c r="BO5"/>
  <c r="BP5"/>
  <c r="BQ5"/>
  <c r="CC5"/>
  <c r="CD5"/>
  <c r="CE5"/>
  <c r="BA20"/>
  <c r="BB20"/>
  <c r="BC20"/>
  <c r="BO20"/>
  <c r="BP20"/>
  <c r="BQ20"/>
  <c r="CC20"/>
  <c r="CD20"/>
  <c r="CE20"/>
  <c r="AM20"/>
  <c r="X20"/>
  <c r="AM5"/>
  <c r="X5"/>
  <c r="AN20"/>
  <c r="AN5"/>
  <c r="Y20"/>
  <c r="CQ20"/>
  <c r="CQ5"/>
  <c r="AO20"/>
  <c r="AO5"/>
  <c r="Z20"/>
  <c r="Z5"/>
  <c r="Y5"/>
  <c r="DM20"/>
  <c r="DL20"/>
  <c r="DK20"/>
  <c r="DB20"/>
  <c r="DA20"/>
  <c r="CZ20"/>
  <c r="CP20"/>
  <c r="CO20"/>
  <c r="J20"/>
  <c r="DK5"/>
  <c r="DL5"/>
  <c r="DM5"/>
  <c r="CZ5"/>
  <c r="DA5"/>
  <c r="DB5"/>
  <c r="CO5"/>
  <c r="CP5"/>
  <c r="J5"/>
  <c r="BR8" l="1"/>
  <c r="CF8"/>
  <c r="DC8"/>
  <c r="DC20"/>
  <c r="DN8"/>
  <c r="CR8"/>
  <c r="BR23"/>
  <c r="CR5"/>
  <c r="CR23"/>
  <c r="CF20"/>
  <c r="DC12"/>
  <c r="CF12"/>
  <c r="DN26"/>
  <c r="CR26"/>
  <c r="BR26"/>
  <c r="DC13"/>
  <c r="CF13"/>
  <c r="DN18"/>
  <c r="CR18"/>
  <c r="BR18"/>
  <c r="DC19"/>
  <c r="CF19"/>
  <c r="DN22"/>
  <c r="CR22"/>
  <c r="BR22"/>
  <c r="DC17"/>
  <c r="CF17"/>
  <c r="DN25"/>
  <c r="CR25"/>
  <c r="BR25"/>
  <c r="DC10"/>
  <c r="CF10"/>
  <c r="DN29"/>
  <c r="CR29"/>
  <c r="BR29"/>
  <c r="DC30"/>
  <c r="CF30"/>
  <c r="DN16"/>
  <c r="CR16"/>
  <c r="BR16"/>
  <c r="DC11"/>
  <c r="CF11"/>
  <c r="DN23"/>
  <c r="I5"/>
  <c r="BR20"/>
  <c r="CF5"/>
  <c r="CF33"/>
  <c r="DN12"/>
  <c r="CR12"/>
  <c r="BR12"/>
  <c r="DC26"/>
  <c r="CF26"/>
  <c r="DN13"/>
  <c r="CR13"/>
  <c r="BR13"/>
  <c r="DC18"/>
  <c r="CF18"/>
  <c r="DN19"/>
  <c r="CR19"/>
  <c r="BR19"/>
  <c r="DC22"/>
  <c r="CF22"/>
  <c r="DN17"/>
  <c r="CR17"/>
  <c r="BR17"/>
  <c r="DC25"/>
  <c r="CF25"/>
  <c r="DN10"/>
  <c r="CR10"/>
  <c r="BR10"/>
  <c r="DC29"/>
  <c r="CF29"/>
  <c r="DN30"/>
  <c r="CR30"/>
  <c r="BR30"/>
  <c r="DC16"/>
  <c r="CF16"/>
  <c r="DN11"/>
  <c r="CR11"/>
  <c r="BR11"/>
  <c r="DC23"/>
  <c r="CF23"/>
  <c r="DC33"/>
  <c r="DN37"/>
  <c r="CR37"/>
  <c r="BR37"/>
  <c r="DC21"/>
  <c r="CF21"/>
  <c r="DN9"/>
  <c r="CR9"/>
  <c r="BR9"/>
  <c r="DC24"/>
  <c r="CF24"/>
  <c r="DN36"/>
  <c r="CR36"/>
  <c r="BR36"/>
  <c r="DC5"/>
  <c r="DN5"/>
  <c r="CR20"/>
  <c r="DN20"/>
  <c r="DN33"/>
  <c r="CR33"/>
  <c r="BR33"/>
  <c r="DC37"/>
  <c r="CF37"/>
  <c r="DN21"/>
  <c r="CR21"/>
  <c r="BR21"/>
  <c r="DC9"/>
  <c r="CF9"/>
  <c r="DN24"/>
  <c r="CR24"/>
  <c r="BR24"/>
  <c r="DC36"/>
  <c r="CF36"/>
  <c r="CG37"/>
  <c r="I20"/>
  <c r="AA20"/>
  <c r="BR5"/>
  <c r="I9"/>
  <c r="AP12"/>
  <c r="AP18"/>
  <c r="AP19"/>
  <c r="AP17"/>
  <c r="AP25"/>
  <c r="AP10"/>
  <c r="AP29"/>
  <c r="AP30"/>
  <c r="AP11"/>
  <c r="AP23"/>
  <c r="AP8"/>
  <c r="BD5"/>
  <c r="AP33"/>
  <c r="AP37"/>
  <c r="AP9"/>
  <c r="AP24"/>
  <c r="AP36"/>
  <c r="CG26"/>
  <c r="CG22"/>
  <c r="CG29"/>
  <c r="I11"/>
  <c r="I8"/>
  <c r="I33"/>
  <c r="BD33"/>
  <c r="H33"/>
  <c r="G33" s="1"/>
  <c r="AA33"/>
  <c r="I37"/>
  <c r="BD37"/>
  <c r="H37"/>
  <c r="AA37"/>
  <c r="BD21"/>
  <c r="I21"/>
  <c r="AP21"/>
  <c r="H21"/>
  <c r="G21" s="1"/>
  <c r="AA21"/>
  <c r="BD9"/>
  <c r="H9"/>
  <c r="AA9"/>
  <c r="I24"/>
  <c r="BD24"/>
  <c r="H24"/>
  <c r="G24" s="1"/>
  <c r="AA24"/>
  <c r="BD36"/>
  <c r="I36"/>
  <c r="H36"/>
  <c r="I12"/>
  <c r="BD12"/>
  <c r="H12"/>
  <c r="AA12"/>
  <c r="BD26"/>
  <c r="AP26"/>
  <c r="I26"/>
  <c r="H26"/>
  <c r="AA26"/>
  <c r="BD13"/>
  <c r="AP13"/>
  <c r="I13"/>
  <c r="H13"/>
  <c r="AA13"/>
  <c r="I18"/>
  <c r="BD18"/>
  <c r="H18"/>
  <c r="AA18"/>
  <c r="I19"/>
  <c r="BD19"/>
  <c r="H19"/>
  <c r="G19" s="1"/>
  <c r="AA19"/>
  <c r="I22"/>
  <c r="BD22"/>
  <c r="AP22"/>
  <c r="H22"/>
  <c r="AA22"/>
  <c r="I17"/>
  <c r="BD17"/>
  <c r="H17"/>
  <c r="G17" s="1"/>
  <c r="AA17"/>
  <c r="I25"/>
  <c r="BD25"/>
  <c r="H25"/>
  <c r="AA25"/>
  <c r="I10"/>
  <c r="BD10"/>
  <c r="H10"/>
  <c r="G10" s="1"/>
  <c r="AA10"/>
  <c r="I29"/>
  <c r="BD29"/>
  <c r="H29"/>
  <c r="AA29"/>
  <c r="I30"/>
  <c r="BD30"/>
  <c r="H30"/>
  <c r="G30" s="1"/>
  <c r="AA30"/>
  <c r="BD16"/>
  <c r="AP16"/>
  <c r="I16"/>
  <c r="H16"/>
  <c r="AA16"/>
  <c r="BD11"/>
  <c r="H11"/>
  <c r="AA11"/>
  <c r="I23"/>
  <c r="BD23"/>
  <c r="H23"/>
  <c r="G23" s="1"/>
  <c r="AA23"/>
  <c r="BD8"/>
  <c r="H8"/>
  <c r="AA8"/>
  <c r="BD20"/>
  <c r="BE37" s="1"/>
  <c r="H20"/>
  <c r="BS21"/>
  <c r="BS19"/>
  <c r="BS11"/>
  <c r="BS9"/>
  <c r="BS22"/>
  <c r="BS23"/>
  <c r="BE18"/>
  <c r="BE10"/>
  <c r="H5"/>
  <c r="G5" s="1"/>
  <c r="G37"/>
  <c r="G9"/>
  <c r="G36"/>
  <c r="G12"/>
  <c r="G18"/>
  <c r="G22"/>
  <c r="G25"/>
  <c r="G29"/>
  <c r="G8"/>
  <c r="AP20"/>
  <c r="AP5"/>
  <c r="AA5"/>
  <c r="G26" l="1"/>
  <c r="BE5"/>
  <c r="G11"/>
  <c r="CG21"/>
  <c r="BS12"/>
  <c r="BE12"/>
  <c r="BE16"/>
  <c r="BS29"/>
  <c r="BS26"/>
  <c r="BS5"/>
  <c r="BS10"/>
  <c r="G20"/>
  <c r="BE36"/>
  <c r="G13"/>
  <c r="CG8"/>
  <c r="CG16"/>
  <c r="CG25"/>
  <c r="CG18"/>
  <c r="CG20"/>
  <c r="CG36"/>
  <c r="BS33"/>
  <c r="CG5"/>
  <c r="BE8"/>
  <c r="BE19"/>
  <c r="BE21"/>
  <c r="BE20"/>
  <c r="BE25"/>
  <c r="BS20"/>
  <c r="BS16"/>
  <c r="BS25"/>
  <c r="BS18"/>
  <c r="BS36"/>
  <c r="BS37"/>
  <c r="BS8"/>
  <c r="BS30"/>
  <c r="BS17"/>
  <c r="BS13"/>
  <c r="BS24"/>
  <c r="G16"/>
  <c r="CG23"/>
  <c r="CG11"/>
  <c r="CG30"/>
  <c r="CG10"/>
  <c r="CG17"/>
  <c r="CG19"/>
  <c r="CG13"/>
  <c r="CG12"/>
  <c r="CG9"/>
  <c r="CG24"/>
  <c r="CG33"/>
  <c r="BE30"/>
  <c r="BE17"/>
  <c r="BE13"/>
  <c r="BE24"/>
  <c r="BE33"/>
  <c r="BE11"/>
  <c r="BE23"/>
  <c r="BE29"/>
  <c r="BE22"/>
  <c r="BE26"/>
  <c r="BE9"/>
  <c r="AQ33"/>
  <c r="AQ12"/>
  <c r="AQ19"/>
  <c r="AQ10"/>
  <c r="AQ11"/>
  <c r="AQ5"/>
  <c r="AQ37"/>
  <c r="AQ9"/>
  <c r="AQ36"/>
  <c r="AQ26"/>
  <c r="AQ18"/>
  <c r="AQ22"/>
  <c r="AQ25"/>
  <c r="AQ29"/>
  <c r="AQ16"/>
  <c r="AQ23"/>
  <c r="AQ20"/>
  <c r="AQ21"/>
  <c r="AQ24"/>
  <c r="AQ13"/>
  <c r="AQ17"/>
  <c r="AQ30"/>
  <c r="AQ8"/>
  <c r="AB37"/>
  <c r="AB9"/>
  <c r="AB26"/>
  <c r="F26" s="1"/>
  <c r="AB18"/>
  <c r="AB22"/>
  <c r="AB25"/>
  <c r="AB29"/>
  <c r="F29" s="1"/>
  <c r="AB16"/>
  <c r="AB23"/>
  <c r="AB5"/>
  <c r="AB24"/>
  <c r="AB19"/>
  <c r="AB10"/>
  <c r="F10" s="1"/>
  <c r="AB11"/>
  <c r="AB8"/>
  <c r="F8" s="1"/>
  <c r="AB33"/>
  <c r="AB21"/>
  <c r="AB12"/>
  <c r="AB13"/>
  <c r="AB17"/>
  <c r="AB30"/>
  <c r="AB20"/>
  <c r="F36" l="1"/>
  <c r="F20"/>
  <c r="F33"/>
  <c r="F11"/>
  <c r="F19"/>
  <c r="F16"/>
  <c r="F18"/>
  <c r="F37"/>
  <c r="F24"/>
  <c r="F23"/>
  <c r="F22"/>
  <c r="F9"/>
  <c r="F25"/>
  <c r="F30"/>
  <c r="F13"/>
  <c r="F21"/>
  <c r="F17"/>
  <c r="F12"/>
  <c r="F5"/>
</calcChain>
</file>

<file path=xl/sharedStrings.xml><?xml version="1.0" encoding="utf-8"?>
<sst xmlns="http://schemas.openxmlformats.org/spreadsheetml/2006/main" count="183" uniqueCount="71">
  <si>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</si>
  <si>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</si>
  <si>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</si>
  <si>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</si>
  <si>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</si>
  <si>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</si>
  <si>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</si>
  <si>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</si>
  <si>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</si>
  <si>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</si>
  <si>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</si>
  <si>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</si>
  <si>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</si>
  <si>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</si>
  <si>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</si>
  <si>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</si>
  <si>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</si>
  <si>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</si>
  <si>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</si>
  <si>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</si>
  <si>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</si>
  <si>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</si>
  <si>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</si>
  <si>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</si>
  <si>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</si>
  <si>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</si>
  <si>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</si>
  <si>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</si>
  <si>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</si>
  <si>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</si>
  <si>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</si>
  <si>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</si>
  <si>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</si>
  <si>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Ranking</t>
  </si>
  <si>
    <t>Overall</t>
  </si>
  <si>
    <t>Stage Points</t>
  </si>
  <si>
    <t>TNE</t>
  </si>
  <si>
    <t>Total Match Points</t>
  </si>
  <si>
    <t>Stage Score</t>
  </si>
  <si>
    <t>Eric D</t>
  </si>
  <si>
    <t>CDP</t>
  </si>
  <si>
    <t>Michael C</t>
  </si>
  <si>
    <t>SSP</t>
  </si>
  <si>
    <t>Rich N</t>
  </si>
  <si>
    <t>ESP</t>
  </si>
  <si>
    <t>Arnaud G</t>
  </si>
  <si>
    <t>John H</t>
  </si>
  <si>
    <t>Juan M</t>
  </si>
  <si>
    <t>SSR</t>
  </si>
  <si>
    <t>Jeff Nielsen</t>
  </si>
  <si>
    <t>Gary R</t>
  </si>
  <si>
    <t>Carter R</t>
  </si>
  <si>
    <t>Weston S</t>
  </si>
  <si>
    <t>Matt G</t>
  </si>
  <si>
    <t>Steve H</t>
  </si>
  <si>
    <t>Steve C</t>
  </si>
  <si>
    <t>Brian S</t>
  </si>
  <si>
    <t>Margaret H</t>
  </si>
  <si>
    <t>Kirk S</t>
  </si>
  <si>
    <t>Eddie D</t>
  </si>
  <si>
    <t>???</t>
  </si>
  <si>
    <t>DQ</t>
  </si>
  <si>
    <t>Mark P</t>
  </si>
  <si>
    <t>Ken T</t>
  </si>
  <si>
    <t>Ron M</t>
  </si>
  <si>
    <t>Dan Z</t>
  </si>
  <si>
    <t>RJ H</t>
  </si>
  <si>
    <t>OPN</t>
  </si>
  <si>
    <t>Open</t>
  </si>
  <si>
    <t>Unknown</t>
  </si>
  <si>
    <t>McKynzie N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</si>
</sst>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6" xfId="0" applyNumberFormat="1" applyFont="1" applyFill="1" applyBorder="1" applyAlignment="1" applyProtection="1">
      <alignment horizontal="center" wrapText="1"/>
      <protection locked="0"/>
    </xf>
    <xf numFmtId="49" fontId="2" fillId="0" borderId="27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2" fontId="4" fillId="3" borderId="0" xfId="1" applyNumberFormat="1" applyFill="1" applyBorder="1" applyAlignment="1" applyProtection="1">
      <alignment horizontal="right" vertical="center"/>
      <protection locked="0"/>
    </xf>
    <xf numFmtId="2" fontId="4" fillId="3" borderId="0" xfId="1" applyNumberFormat="1" applyFill="1" applyBorder="1" applyAlignment="1" applyProtection="1">
      <alignment horizontal="center" vertical="center"/>
      <protection locked="0"/>
    </xf>
    <xf numFmtId="1" fontId="1" fillId="4" borderId="15" xfId="0" applyNumberFormat="1" applyFont="1" applyFill="1" applyBorder="1" applyAlignment="1" applyProtection="1">
      <alignment horizontal="right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0"/>
  <sheetViews>
    <sheetView tabSelected="1" workbookViewId="0">
      <pane ySplit="2" topLeftCell="A3" activePane="bottomLeft" state="frozen"/>
      <selection activeCell="C1" sqref="C1"/>
      <selection pane="bottomLeft" activeCell="O9" sqref="O9"/>
    </sheetView>
  </sheetViews>
  <sheetFormatPr defaultColWidth="8" defaultRowHeight="12.75"/>
  <cols>
    <col min="1" max="1" width="9" style="5" customWidth="1"/>
    <col min="2" max="2" width="9.2851562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>
      <c r="A1" s="24" t="s">
        <v>34</v>
      </c>
      <c r="B1" s="37" t="s">
        <v>12</v>
      </c>
      <c r="C1" s="32" t="s">
        <v>0</v>
      </c>
      <c r="D1" s="24"/>
      <c r="E1" s="24"/>
      <c r="F1" s="38" t="s">
        <v>1</v>
      </c>
      <c r="G1" s="40"/>
      <c r="H1" s="40"/>
      <c r="I1" s="40"/>
      <c r="J1" s="39"/>
      <c r="K1" s="38" t="s">
        <v>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39"/>
      <c r="AB1" s="24"/>
      <c r="AC1" s="38" t="s">
        <v>3</v>
      </c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39"/>
      <c r="AR1" s="38" t="s">
        <v>4</v>
      </c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39"/>
      <c r="BF1" s="38" t="s">
        <v>5</v>
      </c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39"/>
      <c r="BS1" s="24"/>
      <c r="BT1" s="41" t="s">
        <v>6</v>
      </c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3"/>
      <c r="CH1" s="38" t="s">
        <v>7</v>
      </c>
      <c r="CI1" s="39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>
      <c r="A2" s="35" t="s">
        <v>33</v>
      </c>
      <c r="B2" s="16" t="s">
        <v>33</v>
      </c>
      <c r="C2" s="15" t="s">
        <v>10</v>
      </c>
      <c r="D2" s="15" t="s">
        <v>11</v>
      </c>
      <c r="E2" s="15" t="s">
        <v>12</v>
      </c>
      <c r="F2" s="28" t="s">
        <v>13</v>
      </c>
      <c r="G2" s="19" t="s">
        <v>37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36</v>
      </c>
      <c r="W2" s="36" t="s">
        <v>28</v>
      </c>
      <c r="X2" s="18" t="s">
        <v>29</v>
      </c>
      <c r="Y2" s="15" t="s">
        <v>24</v>
      </c>
      <c r="Z2" s="15" t="s">
        <v>31</v>
      </c>
      <c r="AA2" s="16" t="s">
        <v>35</v>
      </c>
      <c r="AB2" s="16" t="s">
        <v>38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36</v>
      </c>
      <c r="AL2" s="36" t="s">
        <v>28</v>
      </c>
      <c r="AM2" s="18" t="s">
        <v>29</v>
      </c>
      <c r="AN2" s="15" t="s">
        <v>24</v>
      </c>
      <c r="AO2" s="15" t="s">
        <v>31</v>
      </c>
      <c r="AP2" s="16" t="s">
        <v>35</v>
      </c>
      <c r="AQ2" s="16" t="s">
        <v>38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36</v>
      </c>
      <c r="AZ2" s="36" t="s">
        <v>28</v>
      </c>
      <c r="BA2" s="18" t="s">
        <v>29</v>
      </c>
      <c r="BB2" s="15" t="s">
        <v>24</v>
      </c>
      <c r="BC2" s="15" t="s">
        <v>31</v>
      </c>
      <c r="BD2" s="16" t="s">
        <v>35</v>
      </c>
      <c r="BE2" s="16" t="s">
        <v>38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36</v>
      </c>
      <c r="BN2" s="36" t="s">
        <v>28</v>
      </c>
      <c r="BO2" s="18" t="s">
        <v>29</v>
      </c>
      <c r="BP2" s="15" t="s">
        <v>24</v>
      </c>
      <c r="BQ2" s="15" t="s">
        <v>31</v>
      </c>
      <c r="BR2" s="16" t="s">
        <v>35</v>
      </c>
      <c r="BS2" s="16" t="s">
        <v>38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36</v>
      </c>
      <c r="CB2" s="36" t="s">
        <v>28</v>
      </c>
      <c r="CC2" s="18" t="s">
        <v>29</v>
      </c>
      <c r="CD2" s="15" t="s">
        <v>24</v>
      </c>
      <c r="CE2" s="15" t="s">
        <v>31</v>
      </c>
      <c r="CF2" s="16" t="s">
        <v>35</v>
      </c>
      <c r="CG2" s="16" t="s">
        <v>38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6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6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6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>
      <c r="A3" s="46"/>
      <c r="B3" s="47"/>
      <c r="C3" s="59"/>
      <c r="D3" s="60"/>
      <c r="E3" s="60"/>
      <c r="F3" s="49"/>
      <c r="G3" s="50"/>
      <c r="H3" s="51"/>
      <c r="I3" s="52"/>
      <c r="J3" s="53"/>
      <c r="K3" s="54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55"/>
      <c r="X3" s="56"/>
      <c r="Y3" s="48"/>
      <c r="Z3" s="48"/>
      <c r="AA3" s="47"/>
      <c r="AB3" s="48"/>
      <c r="AC3" s="54"/>
      <c r="AD3" s="48"/>
      <c r="AE3" s="48"/>
      <c r="AF3" s="48"/>
      <c r="AG3" s="48"/>
      <c r="AH3" s="48"/>
      <c r="AI3" s="48"/>
      <c r="AJ3" s="48"/>
      <c r="AK3" s="48"/>
      <c r="AL3" s="57"/>
      <c r="AM3" s="56"/>
      <c r="AN3" s="48"/>
      <c r="AO3" s="48"/>
      <c r="AP3" s="47"/>
      <c r="AQ3" s="48"/>
      <c r="AR3" s="54"/>
      <c r="AS3" s="48"/>
      <c r="AT3" s="48"/>
      <c r="AU3" s="48"/>
      <c r="AV3" s="48"/>
      <c r="AW3" s="48"/>
      <c r="AX3" s="48"/>
      <c r="AY3" s="48"/>
      <c r="AZ3" s="57"/>
      <c r="BA3" s="56"/>
      <c r="BB3" s="48"/>
      <c r="BC3" s="48"/>
      <c r="BD3" s="47"/>
      <c r="BE3" s="48"/>
      <c r="BF3" s="54"/>
      <c r="BG3" s="48"/>
      <c r="BH3" s="48"/>
      <c r="BI3" s="48"/>
      <c r="BJ3" s="48"/>
      <c r="BK3" s="48"/>
      <c r="BL3" s="48"/>
      <c r="BM3" s="48"/>
      <c r="BN3" s="57"/>
      <c r="BO3" s="56"/>
      <c r="BP3" s="48"/>
      <c r="BQ3" s="48"/>
      <c r="BR3" s="47"/>
      <c r="BS3" s="48"/>
      <c r="BT3" s="54"/>
      <c r="BU3" s="48"/>
      <c r="BV3" s="48"/>
      <c r="BW3" s="48"/>
      <c r="BX3" s="48"/>
      <c r="BY3" s="48"/>
      <c r="BZ3" s="48"/>
      <c r="CA3" s="48"/>
      <c r="CB3" s="57"/>
      <c r="CC3" s="56"/>
      <c r="CD3" s="48"/>
      <c r="CE3" s="48"/>
      <c r="CF3" s="47"/>
      <c r="CG3" s="48"/>
      <c r="CH3" s="54"/>
      <c r="CI3" s="48"/>
      <c r="CJ3" s="48"/>
      <c r="CK3" s="48"/>
      <c r="CL3" s="48"/>
      <c r="CM3" s="48"/>
      <c r="CN3" s="57"/>
      <c r="CO3" s="56"/>
      <c r="CP3" s="48"/>
      <c r="CQ3" s="48"/>
      <c r="CR3" s="47"/>
      <c r="CS3" s="54"/>
      <c r="CT3" s="48"/>
      <c r="CU3" s="48"/>
      <c r="CV3" s="48"/>
      <c r="CW3" s="48"/>
      <c r="CX3" s="48"/>
      <c r="CY3" s="57"/>
      <c r="CZ3" s="56"/>
      <c r="DA3" s="48"/>
      <c r="DB3" s="48"/>
      <c r="DC3" s="47"/>
      <c r="DD3" s="54"/>
      <c r="DE3" s="48"/>
      <c r="DF3" s="48"/>
      <c r="DG3" s="48"/>
      <c r="DH3" s="48"/>
      <c r="DI3" s="48"/>
      <c r="DJ3" s="57"/>
      <c r="DK3" s="56"/>
      <c r="DL3" s="48"/>
      <c r="DM3" s="48"/>
      <c r="DN3" s="47"/>
    </row>
    <row r="4" spans="1:118" ht="15">
      <c r="A4" s="46"/>
      <c r="B4" s="47"/>
      <c r="C4" s="61" t="s">
        <v>40</v>
      </c>
      <c r="D4" s="58"/>
      <c r="E4" s="58"/>
      <c r="F4" s="49"/>
      <c r="G4" s="50"/>
      <c r="H4" s="51"/>
      <c r="I4" s="52"/>
      <c r="J4" s="53"/>
      <c r="K4" s="54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55"/>
      <c r="X4" s="56"/>
      <c r="Y4" s="48"/>
      <c r="Z4" s="48"/>
      <c r="AA4" s="47"/>
      <c r="AB4" s="48"/>
      <c r="AC4" s="54"/>
      <c r="AD4" s="48"/>
      <c r="AE4" s="48"/>
      <c r="AF4" s="48"/>
      <c r="AG4" s="48"/>
      <c r="AH4" s="48"/>
      <c r="AI4" s="48"/>
      <c r="AJ4" s="48"/>
      <c r="AK4" s="48"/>
      <c r="AL4" s="57"/>
      <c r="AM4" s="56"/>
      <c r="AN4" s="48"/>
      <c r="AO4" s="48"/>
      <c r="AP4" s="47"/>
      <c r="AQ4" s="48"/>
      <c r="AR4" s="54"/>
      <c r="AS4" s="48"/>
      <c r="AT4" s="48"/>
      <c r="AU4" s="48"/>
      <c r="AV4" s="48"/>
      <c r="AW4" s="48"/>
      <c r="AX4" s="48"/>
      <c r="AY4" s="48"/>
      <c r="AZ4" s="57"/>
      <c r="BA4" s="56"/>
      <c r="BB4" s="48"/>
      <c r="BC4" s="48"/>
      <c r="BD4" s="47"/>
      <c r="BE4" s="48"/>
      <c r="BF4" s="54"/>
      <c r="BG4" s="48"/>
      <c r="BH4" s="48"/>
      <c r="BI4" s="48"/>
      <c r="BJ4" s="48"/>
      <c r="BK4" s="48"/>
      <c r="BL4" s="48"/>
      <c r="BM4" s="48"/>
      <c r="BN4" s="57"/>
      <c r="BO4" s="56"/>
      <c r="BP4" s="48"/>
      <c r="BQ4" s="48"/>
      <c r="BR4" s="47"/>
      <c r="BS4" s="48"/>
      <c r="BT4" s="54"/>
      <c r="BU4" s="48"/>
      <c r="BV4" s="48"/>
      <c r="BW4" s="48"/>
      <c r="BX4" s="48"/>
      <c r="BY4" s="48"/>
      <c r="BZ4" s="48"/>
      <c r="CA4" s="48"/>
      <c r="CB4" s="57"/>
      <c r="CC4" s="56"/>
      <c r="CD4" s="48"/>
      <c r="CE4" s="48"/>
      <c r="CF4" s="47"/>
      <c r="CG4" s="48"/>
      <c r="CH4" s="54"/>
      <c r="CI4" s="48"/>
      <c r="CJ4" s="48"/>
      <c r="CK4" s="48"/>
      <c r="CL4" s="48"/>
      <c r="CM4" s="48"/>
      <c r="CN4" s="57"/>
      <c r="CO4" s="56"/>
      <c r="CP4" s="48"/>
      <c r="CQ4" s="48"/>
      <c r="CR4" s="47"/>
      <c r="CS4" s="54"/>
      <c r="CT4" s="48"/>
      <c r="CU4" s="48"/>
      <c r="CV4" s="48"/>
      <c r="CW4" s="48"/>
      <c r="CX4" s="48"/>
      <c r="CY4" s="57"/>
      <c r="CZ4" s="56"/>
      <c r="DA4" s="48"/>
      <c r="DB4" s="48"/>
      <c r="DC4" s="47"/>
      <c r="DD4" s="54"/>
      <c r="DE4" s="48"/>
      <c r="DF4" s="48"/>
      <c r="DG4" s="48"/>
      <c r="DH4" s="48"/>
      <c r="DI4" s="48"/>
      <c r="DJ4" s="57"/>
      <c r="DK4" s="56"/>
      <c r="DL4" s="48"/>
      <c r="DM4" s="48"/>
      <c r="DN4" s="47"/>
    </row>
    <row r="5" spans="1:118" ht="15">
      <c r="A5" s="33">
        <v>14</v>
      </c>
      <c r="B5" s="34"/>
      <c r="C5" s="8" t="s">
        <v>39</v>
      </c>
      <c r="D5" s="9"/>
      <c r="E5" s="9" t="s">
        <v>40</v>
      </c>
      <c r="F5" s="30">
        <f xml:space="preserve"> AB5+AQ5+BE5+BS5</f>
        <v>218.39121317669395</v>
      </c>
      <c r="G5" s="31">
        <f>H5+I5+J5</f>
        <v>294.45999999999998</v>
      </c>
      <c r="H5" s="21">
        <f>X5+AM5+BA5+BO5+CC5+CO5+CZ5+DK5</f>
        <v>258.45999999999998</v>
      </c>
      <c r="I5" s="7">
        <f>Z5+AO5+BC5+BQ5+CE5+CQ5+DB5+DM5</f>
        <v>0</v>
      </c>
      <c r="J5" s="23">
        <f>R5+AG5+AU5+BI5+BW5+CJ5+CU5+DF5</f>
        <v>36</v>
      </c>
      <c r="K5" s="12">
        <v>30.99</v>
      </c>
      <c r="L5" s="2"/>
      <c r="M5" s="2"/>
      <c r="N5" s="2"/>
      <c r="O5" s="2"/>
      <c r="P5" s="2"/>
      <c r="Q5" s="2"/>
      <c r="R5" s="3">
        <v>23</v>
      </c>
      <c r="S5" s="3"/>
      <c r="T5" s="3"/>
      <c r="U5" s="3"/>
      <c r="V5" s="3"/>
      <c r="W5" s="13"/>
      <c r="X5" s="6">
        <f>IF(K5="DQ",0,K5+L5+M5+N5+O5+P5+Q5)</f>
        <v>30.99</v>
      </c>
      <c r="Y5" s="10">
        <f>R5</f>
        <v>23</v>
      </c>
      <c r="Z5" s="3">
        <f>(S5*5)+(T5*10)+(U5*10)+(V5*15)+(W5*20)</f>
        <v>0</v>
      </c>
      <c r="AA5" s="11">
        <f>IF(K5="DQ",0,X5+Y5+Z5)</f>
        <v>53.989999999999995</v>
      </c>
      <c r="AB5" s="29">
        <f>(MIN(AA$5:AA$30)/AA5)*100</f>
        <v>45.656603074643456</v>
      </c>
      <c r="AC5" s="26">
        <v>100.05</v>
      </c>
      <c r="AD5" s="2"/>
      <c r="AE5" s="2"/>
      <c r="AF5" s="2"/>
      <c r="AG5" s="3">
        <v>0</v>
      </c>
      <c r="AH5" s="3"/>
      <c r="AI5" s="3"/>
      <c r="AJ5" s="3"/>
      <c r="AK5" s="3"/>
      <c r="AL5" s="3"/>
      <c r="AM5" s="6">
        <f>IF(AC5="DQ",0,AC5+AD5+AE5+AF5)</f>
        <v>100.05</v>
      </c>
      <c r="AN5" s="10">
        <f>AG5</f>
        <v>0</v>
      </c>
      <c r="AO5" s="3">
        <f>(AH5*5)+(AI5*10)+(AJ5*10)+(AK5*15)+(AL5*20)</f>
        <v>0</v>
      </c>
      <c r="AP5" s="11">
        <f>IF(AC5="DQ",0,AM5+AN5+AO5)</f>
        <v>100.05</v>
      </c>
      <c r="AQ5" s="29">
        <f>(MIN(AP$5:AP$30)/AP5)*100</f>
        <v>32.933533233383308</v>
      </c>
      <c r="AR5" s="12">
        <v>53.31</v>
      </c>
      <c r="AS5" s="2"/>
      <c r="AT5" s="2"/>
      <c r="AU5" s="3">
        <v>7</v>
      </c>
      <c r="AV5" s="3"/>
      <c r="AW5" s="3"/>
      <c r="AX5" s="3"/>
      <c r="AY5" s="3"/>
      <c r="AZ5" s="3"/>
      <c r="BA5" s="6">
        <f>IF(AR5="DQ",0,AR5+AS5+AT5)</f>
        <v>53.31</v>
      </c>
      <c r="BB5" s="10">
        <f>AU5</f>
        <v>7</v>
      </c>
      <c r="BC5" s="3">
        <f>(AV5*5)+(AW5*10)+(AX5*10)+(AY5*15)+(AZ5*20)</f>
        <v>0</v>
      </c>
      <c r="BD5" s="11">
        <f>IF(AR5="DQ",0,BA5+BB5+BC5)</f>
        <v>60.31</v>
      </c>
      <c r="BE5" s="29">
        <f>(MIN(BD$5:BD$30)/BD5)*100</f>
        <v>67.700215552976289</v>
      </c>
      <c r="BF5" s="12">
        <v>74.11</v>
      </c>
      <c r="BG5" s="2"/>
      <c r="BH5" s="2"/>
      <c r="BI5" s="3">
        <v>6</v>
      </c>
      <c r="BJ5" s="3"/>
      <c r="BK5" s="3"/>
      <c r="BL5" s="3"/>
      <c r="BM5" s="3"/>
      <c r="BN5" s="3"/>
      <c r="BO5" s="6">
        <f>IF(BF5="DQ",0,BF5+BG5+BH5)</f>
        <v>74.11</v>
      </c>
      <c r="BP5" s="10">
        <f>BI5</f>
        <v>6</v>
      </c>
      <c r="BQ5" s="3">
        <f>(BJ5*5)+(BK5*10)+(BL5*10)+(BM5*15)+(BN5*20)</f>
        <v>0</v>
      </c>
      <c r="BR5" s="11">
        <f>IF(BF5="DQ",0,BO5+BP5+BQ5)</f>
        <v>80.11</v>
      </c>
      <c r="BS5" s="29">
        <f>(MIN(BR$5:BR$30)/BR5)*100</f>
        <v>72.100861315690921</v>
      </c>
      <c r="BT5" s="12"/>
      <c r="BU5" s="2"/>
      <c r="BV5" s="2"/>
      <c r="BW5" s="3"/>
      <c r="BX5" s="3"/>
      <c r="BY5" s="3"/>
      <c r="BZ5" s="3"/>
      <c r="CA5" s="3"/>
      <c r="CB5" s="3"/>
      <c r="CC5" s="6">
        <f>IF(BT5="DQ",0,BT5+BU5+BV5)</f>
        <v>0</v>
      </c>
      <c r="CD5" s="10">
        <f>BW5</f>
        <v>0</v>
      </c>
      <c r="CE5" s="3">
        <f>(BX5*5)+(BY5*10)+(BZ5*10)+(CA5*15)+(CB5*20)</f>
        <v>0</v>
      </c>
      <c r="CF5" s="11">
        <f>IF(BT5="DQ",0,CC5+CD5+CE5)</f>
        <v>0</v>
      </c>
      <c r="CG5" s="29" t="e">
        <f>(MIN(CF$5:CF$30)/CF5)*100</f>
        <v>#DIV/0!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>
      <c r="A6" s="33"/>
      <c r="B6" s="34"/>
      <c r="C6" s="61"/>
      <c r="D6" s="58"/>
      <c r="E6" s="58"/>
      <c r="F6" s="30"/>
      <c r="G6" s="31"/>
      <c r="H6" s="21"/>
      <c r="I6" s="7"/>
      <c r="J6" s="23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29"/>
      <c r="AC6" s="26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29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11"/>
      <c r="BE6" s="29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29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29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>
      <c r="A7" s="33"/>
      <c r="B7" s="34"/>
      <c r="C7" s="61" t="s">
        <v>44</v>
      </c>
      <c r="D7" s="58"/>
      <c r="E7" s="58"/>
      <c r="F7" s="30"/>
      <c r="G7" s="31"/>
      <c r="H7" s="21"/>
      <c r="I7" s="7"/>
      <c r="J7" s="23"/>
      <c r="K7" s="1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/>
      <c r="Y7" s="10"/>
      <c r="Z7" s="3"/>
      <c r="AA7" s="11"/>
      <c r="AB7" s="29"/>
      <c r="AC7" s="26"/>
      <c r="AD7" s="2"/>
      <c r="AE7" s="2"/>
      <c r="AF7" s="2"/>
      <c r="AG7" s="3"/>
      <c r="AH7" s="3"/>
      <c r="AI7" s="3"/>
      <c r="AJ7" s="3"/>
      <c r="AK7" s="3"/>
      <c r="AL7" s="3"/>
      <c r="AM7" s="6"/>
      <c r="AN7" s="10"/>
      <c r="AO7" s="3"/>
      <c r="AP7" s="11"/>
      <c r="AQ7" s="29"/>
      <c r="AR7" s="12"/>
      <c r="AS7" s="2"/>
      <c r="AT7" s="2"/>
      <c r="AU7" s="3"/>
      <c r="AV7" s="3"/>
      <c r="AW7" s="3"/>
      <c r="AX7" s="3"/>
      <c r="AY7" s="3"/>
      <c r="AZ7" s="3"/>
      <c r="BA7" s="6"/>
      <c r="BB7" s="10"/>
      <c r="BC7" s="3"/>
      <c r="BD7" s="11"/>
      <c r="BE7" s="29"/>
      <c r="BF7" s="12"/>
      <c r="BG7" s="2"/>
      <c r="BH7" s="2"/>
      <c r="BI7" s="3"/>
      <c r="BJ7" s="3"/>
      <c r="BK7" s="3"/>
      <c r="BL7" s="3"/>
      <c r="BM7" s="3"/>
      <c r="BN7" s="3"/>
      <c r="BO7" s="6"/>
      <c r="BP7" s="10"/>
      <c r="BQ7" s="3"/>
      <c r="BR7" s="11"/>
      <c r="BS7" s="29"/>
      <c r="BT7" s="12"/>
      <c r="BU7" s="2"/>
      <c r="BV7" s="2"/>
      <c r="BW7" s="3"/>
      <c r="BX7" s="3"/>
      <c r="BY7" s="3"/>
      <c r="BZ7" s="3"/>
      <c r="CA7" s="3"/>
      <c r="CB7" s="3"/>
      <c r="CC7" s="6"/>
      <c r="CD7" s="10"/>
      <c r="CE7" s="3"/>
      <c r="CF7" s="11"/>
      <c r="CG7" s="29"/>
      <c r="CH7" s="12"/>
      <c r="CI7" s="2"/>
      <c r="CJ7" s="3"/>
      <c r="CK7" s="3"/>
      <c r="CL7" s="3"/>
      <c r="CM7" s="3"/>
      <c r="CN7" s="3"/>
      <c r="CO7" s="6"/>
      <c r="CP7" s="10"/>
      <c r="CQ7" s="3"/>
      <c r="CR7" s="11"/>
      <c r="CS7" s="12"/>
      <c r="CT7" s="2"/>
      <c r="CU7" s="3"/>
      <c r="CV7" s="3"/>
      <c r="CW7" s="3"/>
      <c r="CX7" s="3"/>
      <c r="CY7" s="3"/>
      <c r="CZ7" s="6"/>
      <c r="DA7" s="10"/>
      <c r="DB7" s="3"/>
      <c r="DC7" s="11"/>
      <c r="DD7" s="12"/>
      <c r="DE7" s="2"/>
      <c r="DF7" s="3"/>
      <c r="DG7" s="3"/>
      <c r="DH7" s="3"/>
      <c r="DI7" s="3"/>
      <c r="DJ7" s="3"/>
      <c r="DK7" s="6"/>
      <c r="DL7" s="10"/>
      <c r="DM7" s="3"/>
      <c r="DN7" s="11"/>
    </row>
    <row r="8" spans="1:118" ht="15">
      <c r="A8" s="33">
        <v>1</v>
      </c>
      <c r="B8" s="34"/>
      <c r="C8" s="44" t="s">
        <v>43</v>
      </c>
      <c r="D8" s="25"/>
      <c r="E8" s="45" t="s">
        <v>44</v>
      </c>
      <c r="F8" s="63">
        <f xml:space="preserve"> AB8+AQ8+BE8+BS8</f>
        <v>380.97976993256646</v>
      </c>
      <c r="G8" s="31">
        <f>H8+I8+J8</f>
        <v>165.78</v>
      </c>
      <c r="H8" s="21">
        <f>X8+AM8+BA8+BO8+CC8+CO8+CZ8+DK8</f>
        <v>149.78</v>
      </c>
      <c r="I8" s="7">
        <f>Z8+AO8+BC8+BQ8+CE8+CQ8+DB8+DM8</f>
        <v>0</v>
      </c>
      <c r="J8" s="64">
        <f>R8+AG8+AU8+BI8+BW8+CJ8+CU8+DF8</f>
        <v>16</v>
      </c>
      <c r="K8" s="12">
        <v>19.649999999999999</v>
      </c>
      <c r="L8" s="2"/>
      <c r="M8" s="2"/>
      <c r="N8" s="2"/>
      <c r="O8" s="2"/>
      <c r="P8" s="2"/>
      <c r="Q8" s="2"/>
      <c r="R8" s="3">
        <v>5</v>
      </c>
      <c r="S8" s="3"/>
      <c r="T8" s="3"/>
      <c r="U8" s="3"/>
      <c r="V8" s="3"/>
      <c r="W8" s="13"/>
      <c r="X8" s="6">
        <f>IF(K8="DQ",0,K8+L8+M8+N8+O8+P8+Q8)</f>
        <v>19.649999999999999</v>
      </c>
      <c r="Y8" s="10">
        <f>R8</f>
        <v>5</v>
      </c>
      <c r="Z8" s="3">
        <f>(S8*5)+(T8*10)+(U8*10)+(V8*15)+(W8*20)</f>
        <v>0</v>
      </c>
      <c r="AA8" s="11">
        <f>IF(K8="DQ",0,X8+Y8+Z8)</f>
        <v>24.65</v>
      </c>
      <c r="AB8" s="62">
        <f>(MIN(AA$5:AA$30)/AA8)*100</f>
        <v>100</v>
      </c>
      <c r="AC8" s="12">
        <v>29.95</v>
      </c>
      <c r="AD8" s="2"/>
      <c r="AE8" s="2"/>
      <c r="AF8" s="2"/>
      <c r="AG8" s="3">
        <v>3</v>
      </c>
      <c r="AH8" s="3"/>
      <c r="AI8" s="3"/>
      <c r="AJ8" s="3"/>
      <c r="AK8" s="3"/>
      <c r="AL8" s="3"/>
      <c r="AM8" s="6">
        <f>IF(AC8="DQ",0,AC8+AD8+AE8+AF8)</f>
        <v>29.95</v>
      </c>
      <c r="AN8" s="10">
        <f>AG8</f>
        <v>3</v>
      </c>
      <c r="AO8" s="3">
        <f>(AH8*5)+(AI8*10)+(AJ8*10)+(AK8*15)+(AL8*20)</f>
        <v>0</v>
      </c>
      <c r="AP8" s="11">
        <f>IF(AC8="DQ",0,AM8+AN8+AO8)</f>
        <v>32.950000000000003</v>
      </c>
      <c r="AQ8" s="62">
        <f>(MIN(AP$5:AP$30)/AP8)*100</f>
        <v>100</v>
      </c>
      <c r="AR8" s="12">
        <v>49.42</v>
      </c>
      <c r="AS8" s="2"/>
      <c r="AT8" s="2"/>
      <c r="AU8" s="3">
        <v>1</v>
      </c>
      <c r="AV8" s="3"/>
      <c r="AW8" s="3"/>
      <c r="AX8" s="3"/>
      <c r="AY8" s="3"/>
      <c r="AZ8" s="3"/>
      <c r="BA8" s="6">
        <f>AR8+AS8+AT8</f>
        <v>49.42</v>
      </c>
      <c r="BB8" s="10">
        <f>AU8</f>
        <v>1</v>
      </c>
      <c r="BC8" s="3">
        <f>(AV8*5)+(AW8*10)+(AX8*10)+(AY8*15)+(AZ8*20)</f>
        <v>0</v>
      </c>
      <c r="BD8" s="11">
        <f>BA8+BB8+BC8</f>
        <v>50.42</v>
      </c>
      <c r="BE8" s="29">
        <f>(MIN(BD$5:BD$30)/BD8)*100</f>
        <v>80.979769932566441</v>
      </c>
      <c r="BF8" s="12">
        <v>50.76</v>
      </c>
      <c r="BG8" s="2"/>
      <c r="BH8" s="2"/>
      <c r="BI8" s="3">
        <v>7</v>
      </c>
      <c r="BJ8" s="3"/>
      <c r="BK8" s="3"/>
      <c r="BL8" s="3"/>
      <c r="BM8" s="3"/>
      <c r="BN8" s="3"/>
      <c r="BO8" s="6">
        <f>BF8+BG8+BH8</f>
        <v>50.76</v>
      </c>
      <c r="BP8" s="10">
        <f>BI8</f>
        <v>7</v>
      </c>
      <c r="BQ8" s="3">
        <f>(BJ8*5)+(BK8*10)+(BL8*10)+(BM8*15)+(BN8*20)</f>
        <v>0</v>
      </c>
      <c r="BR8" s="11">
        <f>IF(BF8="DQ",0,BO8+BP8+BQ8)</f>
        <v>57.76</v>
      </c>
      <c r="BS8" s="62">
        <f>(MIN(BR$5:BR$30)/BR8)*100</f>
        <v>100</v>
      </c>
      <c r="BT8" s="12"/>
      <c r="BU8" s="2"/>
      <c r="BV8" s="2"/>
      <c r="BW8" s="3"/>
      <c r="BX8" s="3"/>
      <c r="BY8" s="3"/>
      <c r="BZ8" s="3"/>
      <c r="CA8" s="3"/>
      <c r="CB8" s="3"/>
      <c r="CC8" s="6">
        <f>IF(BT8="DQ",0,BT8+BU8+BV8)</f>
        <v>0</v>
      </c>
      <c r="CD8" s="10">
        <f>BW8</f>
        <v>0</v>
      </c>
      <c r="CE8" s="3">
        <f>(BX8*5)+(BY8*10)+(BZ8*10)+(CA8*15)+(CB8*20)</f>
        <v>0</v>
      </c>
      <c r="CF8" s="11">
        <f>IF(BT8="DQ",0,CC8+CD8+CE8)</f>
        <v>0</v>
      </c>
      <c r="CG8" s="29" t="e">
        <f>(MIN(CF$5:CF$30)/CF8)*100</f>
        <v>#DIV/0!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>
      <c r="A9" s="33">
        <v>2</v>
      </c>
      <c r="B9" s="34"/>
      <c r="C9" s="44" t="s">
        <v>63</v>
      </c>
      <c r="D9" s="25"/>
      <c r="E9" s="45" t="s">
        <v>44</v>
      </c>
      <c r="F9" s="30">
        <f xml:space="preserve"> AB9+AQ9+BE9+BS9</f>
        <v>334.32678053995568</v>
      </c>
      <c r="G9" s="31">
        <f>H9+I9+J9</f>
        <v>188.28</v>
      </c>
      <c r="H9" s="21">
        <f>X9+AM9+BA9+BO9+CC9+CO9+CZ9+DK9</f>
        <v>161.28</v>
      </c>
      <c r="I9" s="7">
        <f>Z9+AO9+BC9+BQ9+CE9+CQ9+DB9+DM9</f>
        <v>5</v>
      </c>
      <c r="J9" s="23">
        <f>R9+AG9+AU9+BI9+BW9+CJ9+CU9+DF9</f>
        <v>22</v>
      </c>
      <c r="K9" s="12">
        <v>18.66</v>
      </c>
      <c r="L9" s="2"/>
      <c r="M9" s="2"/>
      <c r="N9" s="2"/>
      <c r="O9" s="2"/>
      <c r="P9" s="2"/>
      <c r="Q9" s="2"/>
      <c r="R9" s="3">
        <v>9</v>
      </c>
      <c r="S9" s="3">
        <v>1</v>
      </c>
      <c r="T9" s="3"/>
      <c r="U9" s="3"/>
      <c r="V9" s="3"/>
      <c r="W9" s="13"/>
      <c r="X9" s="6">
        <f>IF(K9="DQ",0,K9+L9+M9+N9+O9+P9+Q9)</f>
        <v>18.66</v>
      </c>
      <c r="Y9" s="10">
        <f>R9</f>
        <v>9</v>
      </c>
      <c r="Z9" s="3">
        <f>(S9*5)+(T9*10)+(U9*10)+(V9*15)+(W9*20)</f>
        <v>5</v>
      </c>
      <c r="AA9" s="11">
        <f>IF(K9="DQ",0,X9+Y9+Z9)</f>
        <v>32.659999999999997</v>
      </c>
      <c r="AB9" s="29">
        <f>(MIN(AA$5:AA$30)/AA9)*100</f>
        <v>75.474586650336803</v>
      </c>
      <c r="AC9" s="12">
        <v>40.770000000000003</v>
      </c>
      <c r="AD9" s="2"/>
      <c r="AE9" s="2"/>
      <c r="AF9" s="2"/>
      <c r="AG9" s="3">
        <v>0</v>
      </c>
      <c r="AH9" s="3"/>
      <c r="AI9" s="3"/>
      <c r="AJ9" s="3"/>
      <c r="AK9" s="3"/>
      <c r="AL9" s="3"/>
      <c r="AM9" s="6">
        <f>IF(AC9="DQ",0,AC9+AD9+AE9+AF9)</f>
        <v>40.770000000000003</v>
      </c>
      <c r="AN9" s="10">
        <f>AG9</f>
        <v>0</v>
      </c>
      <c r="AO9" s="3">
        <f>(AH9*5)+(AI9*10)+(AJ9*10)+(AK9*15)+(AL9*20)</f>
        <v>0</v>
      </c>
      <c r="AP9" s="11">
        <f>IF(AC9="DQ",0,AM9+AN9+AO9)</f>
        <v>40.770000000000003</v>
      </c>
      <c r="AQ9" s="29">
        <f>(MIN(AP$5:AP$30)/AP9)*100</f>
        <v>80.819229825852346</v>
      </c>
      <c r="AR9" s="12">
        <v>36.83</v>
      </c>
      <c r="AS9" s="2"/>
      <c r="AT9" s="2"/>
      <c r="AU9" s="3">
        <v>4</v>
      </c>
      <c r="AV9" s="3"/>
      <c r="AW9" s="3"/>
      <c r="AX9" s="3"/>
      <c r="AY9" s="3"/>
      <c r="AZ9" s="3"/>
      <c r="BA9" s="6">
        <f>AR9+AS9+AT9</f>
        <v>36.83</v>
      </c>
      <c r="BB9" s="10">
        <f>AU9</f>
        <v>4</v>
      </c>
      <c r="BC9" s="3">
        <f>(AV9*5)+(AW9*10)+(AX9*10)+(AY9*15)+(AZ9*20)</f>
        <v>0</v>
      </c>
      <c r="BD9" s="11">
        <f>BA9+BB9+BC9</f>
        <v>40.83</v>
      </c>
      <c r="BE9" s="62">
        <f>(MIN(BD$5:BD$30)/BD9)*100</f>
        <v>100</v>
      </c>
      <c r="BF9" s="12">
        <v>65.02</v>
      </c>
      <c r="BG9" s="2"/>
      <c r="BH9" s="2"/>
      <c r="BI9" s="3">
        <v>9</v>
      </c>
      <c r="BJ9" s="3"/>
      <c r="BK9" s="3"/>
      <c r="BL9" s="3"/>
      <c r="BM9" s="3"/>
      <c r="BN9" s="3"/>
      <c r="BO9" s="6">
        <f>BF9+BG9+BH9</f>
        <v>65.02</v>
      </c>
      <c r="BP9" s="10">
        <f>BI9</f>
        <v>9</v>
      </c>
      <c r="BQ9" s="3">
        <f>(BJ9*5)+(BK9*10)+(BL9*10)+(BM9*15)+(BN9*20)</f>
        <v>0</v>
      </c>
      <c r="BR9" s="11">
        <f>IF(BF9="DQ",0,BO9+BP9+BQ9)</f>
        <v>74.02</v>
      </c>
      <c r="BS9" s="29">
        <f>(MIN(BR$5:BR$30)/BR9)*100</f>
        <v>78.032964063766556</v>
      </c>
      <c r="BT9" s="12"/>
      <c r="BU9" s="2"/>
      <c r="BV9" s="2"/>
      <c r="BW9" s="3"/>
      <c r="BX9" s="3"/>
      <c r="BY9" s="3"/>
      <c r="BZ9" s="3"/>
      <c r="CA9" s="3"/>
      <c r="CB9" s="3"/>
      <c r="CC9" s="6">
        <f>IF(BT9="DQ",0,BT9+BU9+BV9)</f>
        <v>0</v>
      </c>
      <c r="CD9" s="10">
        <f>BW9</f>
        <v>0</v>
      </c>
      <c r="CE9" s="3">
        <f>(BX9*5)+(BY9*10)+(BZ9*10)+(CA9*15)+(CB9*20)</f>
        <v>0</v>
      </c>
      <c r="CF9" s="11">
        <f>IF(BT9="DQ",0,CC9+CD9+CE9)</f>
        <v>0</v>
      </c>
      <c r="CG9" s="29" t="e">
        <f>(MIN(CF$5:CF$30)/CF9)*100</f>
        <v>#DIV/0!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>
      <c r="A10" s="33">
        <v>3</v>
      </c>
      <c r="B10" s="34"/>
      <c r="C10" s="44" t="s">
        <v>50</v>
      </c>
      <c r="D10" s="9"/>
      <c r="E10" s="9" t="s">
        <v>44</v>
      </c>
      <c r="F10" s="30">
        <f xml:space="preserve"> AB10+AQ10+BE10+BS10</f>
        <v>316.54785336669647</v>
      </c>
      <c r="G10" s="31">
        <f>H10+I10+J10</f>
        <v>202.36</v>
      </c>
      <c r="H10" s="21">
        <f>X10+AM10+BA10+BO10+CC10+CO10+CZ10+DK10</f>
        <v>130.36000000000001</v>
      </c>
      <c r="I10" s="7">
        <f>Z10+AO10+BC10+BQ10+CE10+CQ10+DB10+DM10</f>
        <v>20</v>
      </c>
      <c r="J10" s="23">
        <f>R10+AG10+AU10+BI10+BW10+CJ10+CU10+DF10</f>
        <v>52</v>
      </c>
      <c r="K10" s="12">
        <v>16.41</v>
      </c>
      <c r="L10" s="2"/>
      <c r="M10" s="2"/>
      <c r="N10" s="2"/>
      <c r="O10" s="2"/>
      <c r="P10" s="2"/>
      <c r="Q10" s="2"/>
      <c r="R10" s="3">
        <v>10</v>
      </c>
      <c r="S10" s="3"/>
      <c r="T10" s="3"/>
      <c r="U10" s="3"/>
      <c r="V10" s="3"/>
      <c r="W10" s="13"/>
      <c r="X10" s="6">
        <f>IF(K10="DQ",0,K10+L10+M10+N10+O10+P10+Q10)</f>
        <v>16.41</v>
      </c>
      <c r="Y10" s="10">
        <f>R10</f>
        <v>10</v>
      </c>
      <c r="Z10" s="3">
        <f>(S10*5)+(T10*10)+(U10*10)+(V10*15)+(W10*20)</f>
        <v>0</v>
      </c>
      <c r="AA10" s="11">
        <f>IF(K10="DQ",0,X10+Y10+Z10)</f>
        <v>26.41</v>
      </c>
      <c r="AB10" s="29">
        <f>(MIN(AA$5:AA$30)/AA10)*100</f>
        <v>93.335857629685719</v>
      </c>
      <c r="AC10" s="12">
        <v>36.450000000000003</v>
      </c>
      <c r="AD10" s="2"/>
      <c r="AE10" s="2"/>
      <c r="AF10" s="2"/>
      <c r="AG10" s="3">
        <v>10</v>
      </c>
      <c r="AH10" s="3"/>
      <c r="AI10" s="3"/>
      <c r="AJ10" s="3"/>
      <c r="AK10" s="3"/>
      <c r="AL10" s="3"/>
      <c r="AM10" s="6">
        <f>IF(AC10="DQ",0,AC10+AD10+AE10+AF10)</f>
        <v>36.450000000000003</v>
      </c>
      <c r="AN10" s="10">
        <f>AG10</f>
        <v>10</v>
      </c>
      <c r="AO10" s="3">
        <f>(AH10*5)+(AI10*10)+(AJ10*10)+(AK10*15)+(AL10*20)</f>
        <v>0</v>
      </c>
      <c r="AP10" s="11">
        <f>IF(AC10="DQ",0,AM10+AN10+AO10)</f>
        <v>46.45</v>
      </c>
      <c r="AQ10" s="29">
        <f>(MIN(AP$5:AP$30)/AP10)*100</f>
        <v>70.936490850376757</v>
      </c>
      <c r="AR10" s="12">
        <v>32.6</v>
      </c>
      <c r="AS10" s="2"/>
      <c r="AT10" s="2"/>
      <c r="AU10" s="3">
        <v>11</v>
      </c>
      <c r="AV10" s="3"/>
      <c r="AW10" s="3"/>
      <c r="AX10" s="3">
        <v>1</v>
      </c>
      <c r="AY10" s="3"/>
      <c r="AZ10" s="3"/>
      <c r="BA10" s="6">
        <f>AR10+AS10+AT10</f>
        <v>32.6</v>
      </c>
      <c r="BB10" s="10">
        <f>AU10</f>
        <v>11</v>
      </c>
      <c r="BC10" s="3">
        <f>(AV10*5)+(AW10*10)+(AX10*10)+(AY10*15)+(AZ10*20)</f>
        <v>10</v>
      </c>
      <c r="BD10" s="11">
        <f>BA10+BB10+BC10</f>
        <v>53.6</v>
      </c>
      <c r="BE10" s="29">
        <f>(MIN(BD$5:BD$30)/BD10)*100</f>
        <v>76.175373134328353</v>
      </c>
      <c r="BF10" s="12">
        <v>44.9</v>
      </c>
      <c r="BG10" s="2"/>
      <c r="BH10" s="2"/>
      <c r="BI10" s="3">
        <v>21</v>
      </c>
      <c r="BJ10" s="3"/>
      <c r="BK10" s="3"/>
      <c r="BL10" s="3">
        <v>1</v>
      </c>
      <c r="BM10" s="3"/>
      <c r="BN10" s="3"/>
      <c r="BO10" s="6">
        <f>BF10+BG10+BH10</f>
        <v>44.9</v>
      </c>
      <c r="BP10" s="10">
        <f>BI10</f>
        <v>21</v>
      </c>
      <c r="BQ10" s="3">
        <f>(BJ10*5)+(BK10*10)+(BL10*10)+(BM10*15)+(BN10*20)</f>
        <v>10</v>
      </c>
      <c r="BR10" s="11">
        <f>IF(BF10="DQ",0,BO10+BP10+BQ10)</f>
        <v>75.900000000000006</v>
      </c>
      <c r="BS10" s="29">
        <f>(MIN(BR$5:BR$30)/BR10)*100</f>
        <v>76.100131752305657</v>
      </c>
      <c r="BT10" s="12"/>
      <c r="BU10" s="2"/>
      <c r="BV10" s="2"/>
      <c r="BW10" s="3"/>
      <c r="BX10" s="3"/>
      <c r="BY10" s="3"/>
      <c r="BZ10" s="3"/>
      <c r="CA10" s="3"/>
      <c r="CB10" s="3"/>
      <c r="CC10" s="6">
        <f>IF(BT10="DQ",0,BT10+BU10+BV10)</f>
        <v>0</v>
      </c>
      <c r="CD10" s="10">
        <f>BW10</f>
        <v>0</v>
      </c>
      <c r="CE10" s="3">
        <f>(BX10*5)+(BY10*10)+(BZ10*10)+(CA10*15)+(CB10*20)</f>
        <v>0</v>
      </c>
      <c r="CF10" s="11">
        <f>IF(BT10="DQ",0,CC10+CD10+CE10)</f>
        <v>0</v>
      </c>
      <c r="CG10" s="29" t="e">
        <f>(MIN(CF$5:CF$30)/CF10)*100</f>
        <v>#DIV/0!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>
      <c r="A11" s="33">
        <v>4</v>
      </c>
      <c r="B11" s="34"/>
      <c r="C11" s="44" t="s">
        <v>46</v>
      </c>
      <c r="D11" s="25"/>
      <c r="E11" s="45" t="s">
        <v>44</v>
      </c>
      <c r="F11" s="30">
        <f xml:space="preserve"> AB11+AQ11+BE11+BS11</f>
        <v>293.90829650287264</v>
      </c>
      <c r="G11" s="31">
        <f>H11+I11+J11</f>
        <v>214.04</v>
      </c>
      <c r="H11" s="21">
        <f>X11+AM11+BA11+BO11+CC11+CO11+CZ11+DK11</f>
        <v>162.04</v>
      </c>
      <c r="I11" s="7">
        <f>Z11+AO11+BC11+BQ11+CE11+CQ11+DB11+DM11</f>
        <v>10</v>
      </c>
      <c r="J11" s="23">
        <f>R11+AG11+AU11+BI11+BW11+CJ11+CU11+DF11</f>
        <v>42</v>
      </c>
      <c r="K11" s="12">
        <v>25.81</v>
      </c>
      <c r="L11" s="2"/>
      <c r="M11" s="2"/>
      <c r="N11" s="2"/>
      <c r="O11" s="2"/>
      <c r="P11" s="2"/>
      <c r="Q11" s="2"/>
      <c r="R11" s="3">
        <v>22</v>
      </c>
      <c r="S11" s="3"/>
      <c r="T11" s="3"/>
      <c r="U11" s="3">
        <v>1</v>
      </c>
      <c r="V11" s="3"/>
      <c r="W11" s="13"/>
      <c r="X11" s="6">
        <f>IF(K11="DQ",0,K11+L11+M11+N11+O11+P11+Q11)</f>
        <v>25.81</v>
      </c>
      <c r="Y11" s="10">
        <f>R11</f>
        <v>22</v>
      </c>
      <c r="Z11" s="3">
        <f>(S11*5)+(T11*10)+(U11*10)+(V11*15)+(W11*20)</f>
        <v>10</v>
      </c>
      <c r="AA11" s="11">
        <f>IF(K11="DQ",0,X11+Y11+Z11)</f>
        <v>57.81</v>
      </c>
      <c r="AB11" s="29">
        <f>(MIN(AA$5:AA$30)/AA11)*100</f>
        <v>42.639681715966091</v>
      </c>
      <c r="AC11" s="12">
        <v>38.75</v>
      </c>
      <c r="AD11" s="2"/>
      <c r="AE11" s="2"/>
      <c r="AF11" s="2"/>
      <c r="AG11" s="3">
        <v>1</v>
      </c>
      <c r="AH11" s="3"/>
      <c r="AI11" s="3"/>
      <c r="AJ11" s="3"/>
      <c r="AK11" s="3"/>
      <c r="AL11" s="3"/>
      <c r="AM11" s="6">
        <f>IF(AC11="DQ",0,AC11+AD11+AE11+AF11)</f>
        <v>38.75</v>
      </c>
      <c r="AN11" s="10">
        <f>AG11</f>
        <v>1</v>
      </c>
      <c r="AO11" s="3">
        <f>(AH11*5)+(AI11*10)+(AJ11*10)+(AK11*15)+(AL11*20)</f>
        <v>0</v>
      </c>
      <c r="AP11" s="11">
        <f>IF(AC11="DQ",0,AM11+AN11+AO11)</f>
        <v>39.75</v>
      </c>
      <c r="AQ11" s="29">
        <f>(MIN(AP$5:AP$30)/AP11)*100</f>
        <v>82.8930817610063</v>
      </c>
      <c r="AR11" s="12">
        <v>46.86</v>
      </c>
      <c r="AS11" s="2"/>
      <c r="AT11" s="2"/>
      <c r="AU11" s="3">
        <v>9</v>
      </c>
      <c r="AV11" s="3"/>
      <c r="AW11" s="3"/>
      <c r="AX11" s="3"/>
      <c r="AY11" s="3"/>
      <c r="AZ11" s="3"/>
      <c r="BA11" s="6">
        <f>AR11+AS11+AT11</f>
        <v>46.86</v>
      </c>
      <c r="BB11" s="10">
        <f>AU11</f>
        <v>9</v>
      </c>
      <c r="BC11" s="3">
        <f>(AV11*5)+(AW11*10)+(AX11*10)+(AY11*15)+(AZ11*20)</f>
        <v>0</v>
      </c>
      <c r="BD11" s="11">
        <f>BA11+BB11+BC11</f>
        <v>55.86</v>
      </c>
      <c r="BE11" s="29">
        <f>(MIN(BD$5:BD$30)/BD11)*100</f>
        <v>73.093447905477987</v>
      </c>
      <c r="BF11" s="12">
        <v>50.62</v>
      </c>
      <c r="BG11" s="2"/>
      <c r="BH11" s="2"/>
      <c r="BI11" s="3">
        <v>10</v>
      </c>
      <c r="BJ11" s="3"/>
      <c r="BK11" s="3"/>
      <c r="BL11" s="3"/>
      <c r="BM11" s="3"/>
      <c r="BN11" s="3"/>
      <c r="BO11" s="6">
        <f>BF11+BG11+BH11</f>
        <v>50.62</v>
      </c>
      <c r="BP11" s="10">
        <f>BI11</f>
        <v>10</v>
      </c>
      <c r="BQ11" s="3">
        <f>(BJ11*5)+(BK11*10)+(BL11*10)+(BM11*15)+(BN11*20)</f>
        <v>0</v>
      </c>
      <c r="BR11" s="11">
        <f>IF(BF11="DQ",0,BO11+BP11+BQ11)</f>
        <v>60.62</v>
      </c>
      <c r="BS11" s="29">
        <f>(MIN(BR$5:BR$30)/BR11)*100</f>
        <v>95.282085120422295</v>
      </c>
      <c r="BT11" s="12"/>
      <c r="BU11" s="2"/>
      <c r="BV11" s="2"/>
      <c r="BW11" s="3"/>
      <c r="BX11" s="3"/>
      <c r="BY11" s="3"/>
      <c r="BZ11" s="3"/>
      <c r="CA11" s="3"/>
      <c r="CB11" s="3"/>
      <c r="CC11" s="6">
        <f>IF(BT11="DQ",0,BT11+BU11+BV11)</f>
        <v>0</v>
      </c>
      <c r="CD11" s="10">
        <f>BW11</f>
        <v>0</v>
      </c>
      <c r="CE11" s="3">
        <f>(BX11*5)+(BY11*10)+(BZ11*10)+(CA11*15)+(CB11*20)</f>
        <v>0</v>
      </c>
      <c r="CF11" s="11">
        <f>IF(BT11="DQ",0,CC11+CD11+CE11)</f>
        <v>0</v>
      </c>
      <c r="CG11" s="29" t="e">
        <f>(MIN(CF$5:CF$30)/CF11)*100</f>
        <v>#DIV/0!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>
      <c r="A12" s="33">
        <v>6</v>
      </c>
      <c r="B12" s="34"/>
      <c r="C12" s="44" t="s">
        <v>58</v>
      </c>
      <c r="D12" s="25"/>
      <c r="E12" s="9" t="s">
        <v>44</v>
      </c>
      <c r="F12" s="30">
        <f xml:space="preserve"> AB12+AQ12+BE12+BS12</f>
        <v>281.33962943416861</v>
      </c>
      <c r="G12" s="31">
        <f>H12+I12+J12</f>
        <v>228.07999999999998</v>
      </c>
      <c r="H12" s="21">
        <f>X12+AM12+BA12+BO12+CC12+CO12+CZ12+DK12</f>
        <v>120.08</v>
      </c>
      <c r="I12" s="7">
        <f>Z12+AO12+BC12+BQ12+CE12+CQ12+DB12+DM12</f>
        <v>20</v>
      </c>
      <c r="J12" s="23">
        <f>R12+AG12+AU12+BI12+BW12+CJ12+CU12+DF12</f>
        <v>88</v>
      </c>
      <c r="K12" s="12">
        <v>13.7</v>
      </c>
      <c r="L12" s="2"/>
      <c r="M12" s="2"/>
      <c r="N12" s="2"/>
      <c r="O12" s="2"/>
      <c r="P12" s="2"/>
      <c r="Q12" s="2"/>
      <c r="R12" s="3">
        <v>41</v>
      </c>
      <c r="S12" s="3"/>
      <c r="T12" s="3"/>
      <c r="U12" s="3"/>
      <c r="V12" s="3"/>
      <c r="W12" s="13"/>
      <c r="X12" s="6">
        <f>IF(K12="DQ",0,K12+L12+M12+N12+O12+P12+Q12)</f>
        <v>13.7</v>
      </c>
      <c r="Y12" s="10">
        <f>R12</f>
        <v>41</v>
      </c>
      <c r="Z12" s="3">
        <f>(S12*5)+(T12*10)+(U12*10)+(V12*15)+(W12*20)</f>
        <v>0</v>
      </c>
      <c r="AA12" s="11">
        <f>IF(K12="DQ",0,X12+Y12+Z12)</f>
        <v>54.7</v>
      </c>
      <c r="AB12" s="29">
        <f>(MIN(AA$5:AA$30)/AA12)*100</f>
        <v>45.063985374771477</v>
      </c>
      <c r="AC12" s="12">
        <v>31.71</v>
      </c>
      <c r="AD12" s="2"/>
      <c r="AE12" s="2"/>
      <c r="AF12" s="2"/>
      <c r="AG12" s="3">
        <v>3</v>
      </c>
      <c r="AH12" s="3"/>
      <c r="AI12" s="3"/>
      <c r="AJ12" s="3"/>
      <c r="AK12" s="3"/>
      <c r="AL12" s="3"/>
      <c r="AM12" s="6">
        <f>IF(AC12="DQ",0,AC12+AD12+AE12+AF12)</f>
        <v>31.71</v>
      </c>
      <c r="AN12" s="10">
        <f>AG12</f>
        <v>3</v>
      </c>
      <c r="AO12" s="3">
        <f>(AH12*5)+(AI12*10)+(AJ12*10)+(AK12*15)+(AL12*20)</f>
        <v>0</v>
      </c>
      <c r="AP12" s="11">
        <f>IF(AC12="DQ",0,AM12+AN12+AO12)</f>
        <v>34.71</v>
      </c>
      <c r="AQ12" s="29">
        <f>(MIN(AP$5:AP$30)/AP12)*100</f>
        <v>94.929415154134261</v>
      </c>
      <c r="AR12" s="12">
        <v>36</v>
      </c>
      <c r="AS12" s="2"/>
      <c r="AT12" s="2"/>
      <c r="AU12" s="3">
        <v>20</v>
      </c>
      <c r="AV12" s="3"/>
      <c r="AW12" s="3"/>
      <c r="AX12" s="3">
        <v>1</v>
      </c>
      <c r="AY12" s="3"/>
      <c r="AZ12" s="3"/>
      <c r="BA12" s="6">
        <f>AR12+AS12+AT12</f>
        <v>36</v>
      </c>
      <c r="BB12" s="10">
        <f>AU12</f>
        <v>20</v>
      </c>
      <c r="BC12" s="3">
        <f>(AV12*5)+(AW12*10)+(AX12*10)+(AY12*15)+(AZ12*20)</f>
        <v>10</v>
      </c>
      <c r="BD12" s="11">
        <f>BA12+BB12+BC12</f>
        <v>66</v>
      </c>
      <c r="BE12" s="29">
        <f>(MIN(BD$5:BD$30)/BD12)*100</f>
        <v>61.863636363636367</v>
      </c>
      <c r="BF12" s="12">
        <v>38.67</v>
      </c>
      <c r="BG12" s="2"/>
      <c r="BH12" s="2"/>
      <c r="BI12" s="3">
        <v>24</v>
      </c>
      <c r="BJ12" s="3"/>
      <c r="BK12" s="3"/>
      <c r="BL12" s="3">
        <v>1</v>
      </c>
      <c r="BM12" s="3"/>
      <c r="BN12" s="3"/>
      <c r="BO12" s="6">
        <f>BF12+BG12+BH12</f>
        <v>38.67</v>
      </c>
      <c r="BP12" s="10">
        <f>BI12</f>
        <v>24</v>
      </c>
      <c r="BQ12" s="3">
        <f>(BJ12*5)+(BK12*10)+(BL12*10)+(BM12*15)+(BN12*20)</f>
        <v>10</v>
      </c>
      <c r="BR12" s="11">
        <f>IF(BF12="DQ",0,BO12+BP12+BQ12)</f>
        <v>72.67</v>
      </c>
      <c r="BS12" s="29">
        <f>(MIN(BR$5:BR$30)/BR12)*100</f>
        <v>79.482592541626531</v>
      </c>
      <c r="BT12" s="12"/>
      <c r="BU12" s="2"/>
      <c r="BV12" s="2"/>
      <c r="BW12" s="3"/>
      <c r="BX12" s="3"/>
      <c r="BY12" s="3"/>
      <c r="BZ12" s="3"/>
      <c r="CA12" s="3"/>
      <c r="CB12" s="3"/>
      <c r="CC12" s="6">
        <f>IF(BT12="DQ",0,BT12+BU12+BV12)</f>
        <v>0</v>
      </c>
      <c r="CD12" s="10">
        <f>BW12</f>
        <v>0</v>
      </c>
      <c r="CE12" s="3">
        <f>(BX12*5)+(BY12*10)+(BZ12*10)+(CA12*15)+(CB12*20)</f>
        <v>0</v>
      </c>
      <c r="CF12" s="11">
        <f>IF(BT12="DQ",0,CC12+CD12+CE12)</f>
        <v>0</v>
      </c>
      <c r="CG12" s="29" t="e">
        <f>(MIN(CF$5:CF$30)/CF12)*100</f>
        <v>#DIV/0!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>
      <c r="A13" s="33">
        <v>9</v>
      </c>
      <c r="B13" s="34"/>
      <c r="C13" s="44" t="s">
        <v>56</v>
      </c>
      <c r="D13" s="25"/>
      <c r="E13" s="9" t="s">
        <v>44</v>
      </c>
      <c r="F13" s="30">
        <f xml:space="preserve"> AB13+AQ13+BE13+BS13</f>
        <v>267.34861369839257</v>
      </c>
      <c r="G13" s="31">
        <f>H13+I13+J13</f>
        <v>241.34</v>
      </c>
      <c r="H13" s="21">
        <f>X13+AM13+BA13+BO13+CC13+CO13+CZ13+DK13</f>
        <v>123.34</v>
      </c>
      <c r="I13" s="7">
        <f>Z13+AO13+BC13+BQ13+CE13+CQ13+DB13+DM13</f>
        <v>30</v>
      </c>
      <c r="J13" s="23">
        <f>R13+AG13+AU13+BI13+BW13+CJ13+CU13+DF13</f>
        <v>88</v>
      </c>
      <c r="K13" s="12">
        <v>14</v>
      </c>
      <c r="L13" s="2"/>
      <c r="M13" s="2"/>
      <c r="N13" s="2"/>
      <c r="O13" s="2"/>
      <c r="P13" s="2"/>
      <c r="Q13" s="2"/>
      <c r="R13" s="3">
        <v>26</v>
      </c>
      <c r="S13" s="3">
        <v>1</v>
      </c>
      <c r="T13" s="3"/>
      <c r="U13" s="3"/>
      <c r="V13" s="3"/>
      <c r="W13" s="13"/>
      <c r="X13" s="6">
        <f>IF(K13="DQ",0,K13+L13+M13+N13+O13+P13+Q13)</f>
        <v>14</v>
      </c>
      <c r="Y13" s="10">
        <f>R13</f>
        <v>26</v>
      </c>
      <c r="Z13" s="3">
        <f>(S13*5)+(T13*10)+(U13*10)+(V13*15)+(W13*20)</f>
        <v>5</v>
      </c>
      <c r="AA13" s="11">
        <f>IF(K13="DQ",0,X13+Y13+Z13)</f>
        <v>45</v>
      </c>
      <c r="AB13" s="29">
        <f>(MIN(AA$5:AA$30)/AA13)*100</f>
        <v>54.777777777777771</v>
      </c>
      <c r="AC13" s="12">
        <v>42.7</v>
      </c>
      <c r="AD13" s="2"/>
      <c r="AE13" s="2"/>
      <c r="AF13" s="2"/>
      <c r="AG13" s="3">
        <v>0</v>
      </c>
      <c r="AH13" s="3">
        <v>1</v>
      </c>
      <c r="AI13" s="3"/>
      <c r="AJ13" s="3"/>
      <c r="AK13" s="3"/>
      <c r="AL13" s="3"/>
      <c r="AM13" s="6">
        <f>IF(AC13="DQ",0,AC13+AD13+AE13+AF13)</f>
        <v>42.7</v>
      </c>
      <c r="AN13" s="10">
        <f>AG13</f>
        <v>0</v>
      </c>
      <c r="AO13" s="3">
        <f>(AH13*5)+(AI13*10)+(AJ13*10)+(AK13*15)+(AL13*20)</f>
        <v>5</v>
      </c>
      <c r="AP13" s="11">
        <f>IF(AC13="DQ",0,AM13+AN13+AO13)</f>
        <v>47.7</v>
      </c>
      <c r="AQ13" s="29">
        <f>(MIN(AP$5:AP$30)/AP13)*100</f>
        <v>69.077568134171912</v>
      </c>
      <c r="AR13" s="12">
        <v>27.68</v>
      </c>
      <c r="AS13" s="2"/>
      <c r="AT13" s="2"/>
      <c r="AU13" s="3">
        <v>42</v>
      </c>
      <c r="AV13" s="3"/>
      <c r="AW13" s="3">
        <v>1</v>
      </c>
      <c r="AX13" s="3">
        <v>1</v>
      </c>
      <c r="AY13" s="3"/>
      <c r="AZ13" s="3"/>
      <c r="BA13" s="6">
        <f>AR13+AS13+AT13</f>
        <v>27.68</v>
      </c>
      <c r="BB13" s="10">
        <f>AU13</f>
        <v>42</v>
      </c>
      <c r="BC13" s="3">
        <f>(AV13*5)+(AW13*10)+(AX13*10)+(AY13*15)+(AZ13*20)</f>
        <v>20</v>
      </c>
      <c r="BD13" s="11">
        <f>BA13+BB13+BC13</f>
        <v>89.68</v>
      </c>
      <c r="BE13" s="29">
        <f>(MIN(BD$5:BD$30)/BD13)*100</f>
        <v>45.528545941123994</v>
      </c>
      <c r="BF13" s="12">
        <v>38.96</v>
      </c>
      <c r="BG13" s="2"/>
      <c r="BH13" s="2"/>
      <c r="BI13" s="3">
        <v>20</v>
      </c>
      <c r="BJ13" s="3"/>
      <c r="BK13" s="3"/>
      <c r="BL13" s="3"/>
      <c r="BM13" s="3"/>
      <c r="BN13" s="3"/>
      <c r="BO13" s="6">
        <f>BF13+BG13+BH13</f>
        <v>38.96</v>
      </c>
      <c r="BP13" s="10">
        <f>BI13</f>
        <v>20</v>
      </c>
      <c r="BQ13" s="3">
        <f>(BJ13*5)+(BK13*10)+(BL13*10)+(BM13*15)+(BN13*20)</f>
        <v>0</v>
      </c>
      <c r="BR13" s="11">
        <f>IF(BF13="DQ",0,BO13+BP13+BQ13)</f>
        <v>58.96</v>
      </c>
      <c r="BS13" s="29">
        <f>(MIN(BR$5:BR$30)/BR13)*100</f>
        <v>97.964721845318863</v>
      </c>
      <c r="BT13" s="12"/>
      <c r="BU13" s="2"/>
      <c r="BV13" s="2"/>
      <c r="BW13" s="3"/>
      <c r="BX13" s="3"/>
      <c r="BY13" s="3"/>
      <c r="BZ13" s="3"/>
      <c r="CA13" s="3"/>
      <c r="CB13" s="3"/>
      <c r="CC13" s="6">
        <f>IF(BT13="DQ",0,BT13+BU13+BV13)</f>
        <v>0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0</v>
      </c>
      <c r="CG13" s="29" t="e">
        <f>(MIN(CF$5:CF$30)/CF13)*100</f>
        <v>#DIV/0!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>
      <c r="A14" s="33"/>
      <c r="B14" s="34"/>
      <c r="C14" s="61"/>
      <c r="D14" s="58"/>
      <c r="E14" s="58"/>
      <c r="F14" s="30"/>
      <c r="G14" s="31"/>
      <c r="H14" s="21"/>
      <c r="I14" s="7"/>
      <c r="J14" s="23"/>
      <c r="K14" s="12"/>
      <c r="L14" s="2"/>
      <c r="M14" s="2"/>
      <c r="N14" s="2"/>
      <c r="O14" s="2"/>
      <c r="P14" s="2"/>
      <c r="Q14" s="2"/>
      <c r="R14" s="3"/>
      <c r="S14" s="3"/>
      <c r="T14" s="3"/>
      <c r="U14" s="3"/>
      <c r="V14" s="3"/>
      <c r="W14" s="13"/>
      <c r="X14" s="6"/>
      <c r="Y14" s="10"/>
      <c r="Z14" s="3"/>
      <c r="AA14" s="11"/>
      <c r="AB14" s="29"/>
      <c r="AC14" s="12"/>
      <c r="AD14" s="2"/>
      <c r="AE14" s="2"/>
      <c r="AF14" s="2"/>
      <c r="AG14" s="3"/>
      <c r="AH14" s="3"/>
      <c r="AI14" s="3"/>
      <c r="AJ14" s="3"/>
      <c r="AK14" s="3"/>
      <c r="AL14" s="3"/>
      <c r="AM14" s="6"/>
      <c r="AN14" s="10"/>
      <c r="AO14" s="3"/>
      <c r="AP14" s="11"/>
      <c r="AQ14" s="29"/>
      <c r="AR14" s="12"/>
      <c r="AS14" s="2"/>
      <c r="AT14" s="2"/>
      <c r="AU14" s="3"/>
      <c r="AV14" s="3"/>
      <c r="AW14" s="3"/>
      <c r="AX14" s="3"/>
      <c r="AY14" s="3"/>
      <c r="AZ14" s="3"/>
      <c r="BA14" s="6"/>
      <c r="BB14" s="10"/>
      <c r="BC14" s="3"/>
      <c r="BD14" s="11"/>
      <c r="BE14" s="29"/>
      <c r="BF14" s="12"/>
      <c r="BG14" s="2"/>
      <c r="BH14" s="2"/>
      <c r="BI14" s="3"/>
      <c r="BJ14" s="3"/>
      <c r="BK14" s="3"/>
      <c r="BL14" s="3"/>
      <c r="BM14" s="3"/>
      <c r="BN14" s="3"/>
      <c r="BO14" s="6"/>
      <c r="BP14" s="10"/>
      <c r="BQ14" s="3"/>
      <c r="BR14" s="11"/>
      <c r="BS14" s="29"/>
      <c r="BT14" s="12"/>
      <c r="BU14" s="2"/>
      <c r="BV14" s="2"/>
      <c r="BW14" s="3"/>
      <c r="BX14" s="3"/>
      <c r="BY14" s="3"/>
      <c r="BZ14" s="3"/>
      <c r="CA14" s="3"/>
      <c r="CB14" s="3"/>
      <c r="CC14" s="6"/>
      <c r="CD14" s="10"/>
      <c r="CE14" s="3"/>
      <c r="CF14" s="11"/>
      <c r="CG14" s="29"/>
      <c r="CH14" s="12"/>
      <c r="CI14" s="2"/>
      <c r="CJ14" s="3"/>
      <c r="CK14" s="3"/>
      <c r="CL14" s="3"/>
      <c r="CM14" s="3"/>
      <c r="CN14" s="3"/>
      <c r="CO14" s="6"/>
      <c r="CP14" s="10"/>
      <c r="CQ14" s="3"/>
      <c r="CR14" s="11"/>
      <c r="CS14" s="12"/>
      <c r="CT14" s="2"/>
      <c r="CU14" s="3"/>
      <c r="CV14" s="3"/>
      <c r="CW14" s="3"/>
      <c r="CX14" s="3"/>
      <c r="CY14" s="3"/>
      <c r="CZ14" s="6"/>
      <c r="DA14" s="10"/>
      <c r="DB14" s="3"/>
      <c r="DC14" s="11"/>
      <c r="DD14" s="12"/>
      <c r="DE14" s="2"/>
      <c r="DF14" s="3"/>
      <c r="DG14" s="3"/>
      <c r="DH14" s="3"/>
      <c r="DI14" s="3"/>
      <c r="DJ14" s="3"/>
      <c r="DK14" s="6"/>
      <c r="DL14" s="10"/>
      <c r="DM14" s="3"/>
      <c r="DN14" s="11"/>
    </row>
    <row r="15" spans="1:118" ht="15">
      <c r="A15" s="33"/>
      <c r="B15" s="34"/>
      <c r="C15" s="61" t="s">
        <v>42</v>
      </c>
      <c r="D15" s="58"/>
      <c r="E15" s="58"/>
      <c r="F15" s="30"/>
      <c r="G15" s="31"/>
      <c r="H15" s="21"/>
      <c r="I15" s="7"/>
      <c r="J15" s="23"/>
      <c r="K15" s="12"/>
      <c r="L15" s="2"/>
      <c r="M15" s="2"/>
      <c r="N15" s="2"/>
      <c r="O15" s="2"/>
      <c r="P15" s="2"/>
      <c r="Q15" s="2"/>
      <c r="R15" s="3"/>
      <c r="S15" s="3"/>
      <c r="T15" s="3"/>
      <c r="U15" s="3"/>
      <c r="V15" s="3"/>
      <c r="W15" s="13"/>
      <c r="X15" s="6"/>
      <c r="Y15" s="10"/>
      <c r="Z15" s="3"/>
      <c r="AA15" s="11"/>
      <c r="AB15" s="29"/>
      <c r="AC15" s="12"/>
      <c r="AD15" s="2"/>
      <c r="AE15" s="2"/>
      <c r="AF15" s="2"/>
      <c r="AG15" s="3"/>
      <c r="AH15" s="3"/>
      <c r="AI15" s="3"/>
      <c r="AJ15" s="3"/>
      <c r="AK15" s="3"/>
      <c r="AL15" s="3"/>
      <c r="AM15" s="6"/>
      <c r="AN15" s="10"/>
      <c r="AO15" s="3"/>
      <c r="AP15" s="11"/>
      <c r="AQ15" s="29"/>
      <c r="AR15" s="12"/>
      <c r="AS15" s="2"/>
      <c r="AT15" s="2"/>
      <c r="AU15" s="3"/>
      <c r="AV15" s="3"/>
      <c r="AW15" s="3"/>
      <c r="AX15" s="3"/>
      <c r="AY15" s="3"/>
      <c r="AZ15" s="3"/>
      <c r="BA15" s="6"/>
      <c r="BB15" s="10"/>
      <c r="BC15" s="3"/>
      <c r="BD15" s="11"/>
      <c r="BE15" s="29"/>
      <c r="BF15" s="12"/>
      <c r="BG15" s="2"/>
      <c r="BH15" s="2"/>
      <c r="BI15" s="3"/>
      <c r="BJ15" s="3"/>
      <c r="BK15" s="3"/>
      <c r="BL15" s="3"/>
      <c r="BM15" s="3"/>
      <c r="BN15" s="3"/>
      <c r="BO15" s="6"/>
      <c r="BP15" s="10"/>
      <c r="BQ15" s="3"/>
      <c r="BR15" s="11"/>
      <c r="BS15" s="29"/>
      <c r="BT15" s="12"/>
      <c r="BU15" s="2"/>
      <c r="BV15" s="2"/>
      <c r="BW15" s="3"/>
      <c r="BX15" s="3"/>
      <c r="BY15" s="3"/>
      <c r="BZ15" s="3"/>
      <c r="CA15" s="3"/>
      <c r="CB15" s="3"/>
      <c r="CC15" s="6"/>
      <c r="CD15" s="10"/>
      <c r="CE15" s="3"/>
      <c r="CF15" s="11"/>
      <c r="CG15" s="29"/>
      <c r="CH15" s="12"/>
      <c r="CI15" s="2"/>
      <c r="CJ15" s="3"/>
      <c r="CK15" s="3"/>
      <c r="CL15" s="3"/>
      <c r="CM15" s="3"/>
      <c r="CN15" s="3"/>
      <c r="CO15" s="6"/>
      <c r="CP15" s="10"/>
      <c r="CQ15" s="3"/>
      <c r="CR15" s="11"/>
      <c r="CS15" s="12"/>
      <c r="CT15" s="2"/>
      <c r="CU15" s="3"/>
      <c r="CV15" s="3"/>
      <c r="CW15" s="3"/>
      <c r="CX15" s="3"/>
      <c r="CY15" s="3"/>
      <c r="CZ15" s="6"/>
      <c r="DA15" s="10"/>
      <c r="DB15" s="3"/>
      <c r="DC15" s="11"/>
      <c r="DD15" s="12"/>
      <c r="DE15" s="2"/>
      <c r="DF15" s="3"/>
      <c r="DG15" s="3"/>
      <c r="DH15" s="3"/>
      <c r="DI15" s="3"/>
      <c r="DJ15" s="3"/>
      <c r="DK15" s="6"/>
      <c r="DL15" s="10"/>
      <c r="DM15" s="3"/>
      <c r="DN15" s="11"/>
    </row>
    <row r="16" spans="1:118" ht="15">
      <c r="A16" s="33">
        <v>5</v>
      </c>
      <c r="B16" s="34"/>
      <c r="C16" s="44" t="s">
        <v>47</v>
      </c>
      <c r="D16" s="25"/>
      <c r="E16" s="45" t="s">
        <v>42</v>
      </c>
      <c r="F16" s="30">
        <f xml:space="preserve"> AB16+AQ16+BE16+BS16</f>
        <v>282.78195610651278</v>
      </c>
      <c r="G16" s="31">
        <f>H16+I16+J16</f>
        <v>218.55</v>
      </c>
      <c r="H16" s="21">
        <f>X16+AM16+BA16+BO16+CC16+CO16+CZ16+DK16</f>
        <v>143.55000000000001</v>
      </c>
      <c r="I16" s="7">
        <f>Z16+AO16+BC16+BQ16+CE16+CQ16+DB16+DM16</f>
        <v>20</v>
      </c>
      <c r="J16" s="23">
        <f>R16+AG16+AU16+BI16+BW16+CJ16+CU16+DF16</f>
        <v>55</v>
      </c>
      <c r="K16" s="12">
        <v>10.98</v>
      </c>
      <c r="L16" s="2"/>
      <c r="M16" s="2"/>
      <c r="N16" s="2"/>
      <c r="O16" s="2"/>
      <c r="P16" s="2"/>
      <c r="Q16" s="2"/>
      <c r="R16" s="3">
        <v>29</v>
      </c>
      <c r="S16" s="3"/>
      <c r="T16" s="3"/>
      <c r="U16" s="3"/>
      <c r="V16" s="3"/>
      <c r="W16" s="13"/>
      <c r="X16" s="6">
        <f>IF(K16="DQ",0,K16+L16+M16+N16+O16+P16+Q16)</f>
        <v>10.98</v>
      </c>
      <c r="Y16" s="10">
        <f>R16</f>
        <v>29</v>
      </c>
      <c r="Z16" s="3">
        <f>(S16*5)+(T16*10)+(U16*10)+(V16*15)+(W16*20)</f>
        <v>0</v>
      </c>
      <c r="AA16" s="11">
        <f>IF(K16="DQ",0,X16+Y16+Z16)</f>
        <v>39.980000000000004</v>
      </c>
      <c r="AB16" s="29">
        <f>(MIN(AA$5:AA$30)/AA16)*100</f>
        <v>61.655827913956976</v>
      </c>
      <c r="AC16" s="12">
        <v>46.84</v>
      </c>
      <c r="AD16" s="2"/>
      <c r="AE16" s="2"/>
      <c r="AF16" s="2"/>
      <c r="AG16" s="3">
        <v>1</v>
      </c>
      <c r="AH16" s="3"/>
      <c r="AI16" s="3"/>
      <c r="AJ16" s="3">
        <v>1</v>
      </c>
      <c r="AK16" s="3"/>
      <c r="AL16" s="3"/>
      <c r="AM16" s="6">
        <f>IF(AC16="DQ",0,AC16+AD16+AE16+AF16)</f>
        <v>46.84</v>
      </c>
      <c r="AN16" s="10">
        <f>AG16</f>
        <v>1</v>
      </c>
      <c r="AO16" s="3">
        <f>(AH16*5)+(AI16*10)+(AJ16*10)+(AK16*15)+(AL16*20)</f>
        <v>10</v>
      </c>
      <c r="AP16" s="11">
        <f>IF(AC16="DQ",0,AM16+AN16+AO16)</f>
        <v>57.84</v>
      </c>
      <c r="AQ16" s="29">
        <f>(MIN(AP$5:AP$30)/AP16)*100</f>
        <v>56.967496542185337</v>
      </c>
      <c r="AR16" s="12">
        <v>43.49</v>
      </c>
      <c r="AS16" s="2"/>
      <c r="AT16" s="2"/>
      <c r="AU16" s="3">
        <v>5</v>
      </c>
      <c r="AV16" s="3"/>
      <c r="AW16" s="3"/>
      <c r="AX16" s="3"/>
      <c r="AY16" s="3"/>
      <c r="AZ16" s="3"/>
      <c r="BA16" s="6">
        <f>AR16+AS16+AT16</f>
        <v>43.49</v>
      </c>
      <c r="BB16" s="10">
        <f>AU16</f>
        <v>5</v>
      </c>
      <c r="BC16" s="3">
        <f>(AV16*5)+(AW16*10)+(AX16*10)+(AY16*15)+(AZ16*20)</f>
        <v>0</v>
      </c>
      <c r="BD16" s="11">
        <f>BA16+BB16+BC16</f>
        <v>48.49</v>
      </c>
      <c r="BE16" s="29">
        <f>(MIN(BD$5:BD$30)/BD16)*100</f>
        <v>84.202928438853363</v>
      </c>
      <c r="BF16" s="12">
        <v>42.24</v>
      </c>
      <c r="BG16" s="2"/>
      <c r="BH16" s="2"/>
      <c r="BI16" s="3">
        <v>20</v>
      </c>
      <c r="BJ16" s="3"/>
      <c r="BK16" s="3"/>
      <c r="BL16" s="3">
        <v>1</v>
      </c>
      <c r="BM16" s="3"/>
      <c r="BN16" s="3"/>
      <c r="BO16" s="6">
        <f>BF16+BG16+BH16</f>
        <v>42.24</v>
      </c>
      <c r="BP16" s="10">
        <f>BI16</f>
        <v>20</v>
      </c>
      <c r="BQ16" s="3">
        <f>(BJ16*5)+(BK16*10)+(BL16*10)+(BM16*15)+(BN16*20)</f>
        <v>10</v>
      </c>
      <c r="BR16" s="11">
        <f>IF(BF16="DQ",0,BO16+BP16+BQ16)</f>
        <v>72.240000000000009</v>
      </c>
      <c r="BS16" s="29">
        <f>(MIN(BR$5:BR$30)/BR16)*100</f>
        <v>79.955703211517147</v>
      </c>
      <c r="BT16" s="12"/>
      <c r="BU16" s="2"/>
      <c r="BV16" s="2"/>
      <c r="BW16" s="3"/>
      <c r="BX16" s="3"/>
      <c r="BY16" s="3"/>
      <c r="BZ16" s="3"/>
      <c r="CA16" s="3"/>
      <c r="CB16" s="3"/>
      <c r="CC16" s="6">
        <f>IF(BT16="DQ",0,BT16+BU16+BV16)</f>
        <v>0</v>
      </c>
      <c r="CD16" s="10">
        <f>BW16</f>
        <v>0</v>
      </c>
      <c r="CE16" s="3">
        <f>(BX16*5)+(BY16*10)+(BZ16*10)+(CA16*15)+(CB16*20)</f>
        <v>0</v>
      </c>
      <c r="CF16" s="11">
        <f>IF(BT16="DQ",0,CC16+CD16+CE16)</f>
        <v>0</v>
      </c>
      <c r="CG16" s="29" t="e">
        <f>(MIN(CF$5:CF$30)/CF16)*100</f>
        <v>#DIV/0!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CJ16/2</f>
        <v>0</v>
      </c>
      <c r="CQ16" s="3">
        <f>(CJ16*5)+(CK16*10)+(CL16*10)+(CM16*15)+(CN16*20)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CU16/2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DF16/2</f>
        <v>0</v>
      </c>
      <c r="DM16" s="3">
        <f>(DG16*3)+(DH16*5)+(DI16*5)+(DJ16*20)</f>
        <v>0</v>
      </c>
      <c r="DN16" s="11">
        <f>DK16+DL16+DM16</f>
        <v>0</v>
      </c>
    </row>
    <row r="17" spans="1:118" ht="15">
      <c r="A17" s="33">
        <v>7</v>
      </c>
      <c r="B17" s="34"/>
      <c r="C17" s="44" t="s">
        <v>52</v>
      </c>
      <c r="D17" s="25"/>
      <c r="E17" s="45" t="s">
        <v>42</v>
      </c>
      <c r="F17" s="30">
        <f xml:space="preserve"> AB17+AQ17+BE17+BS17</f>
        <v>279.08660640130995</v>
      </c>
      <c r="G17" s="31">
        <f>H17+I17+J17</f>
        <v>234.95</v>
      </c>
      <c r="H17" s="21">
        <f>X17+AM17+BA17+BO17+CC17+CO17+CZ17+DK17</f>
        <v>113.95</v>
      </c>
      <c r="I17" s="7">
        <f>Z17+AO17+BC17+BQ17+CE17+CQ17+DB17+DM17</f>
        <v>10</v>
      </c>
      <c r="J17" s="23">
        <f>R17+AG17+AU17+BI17+BW17+CJ17+CU17+DF17</f>
        <v>111</v>
      </c>
      <c r="K17" s="12">
        <v>11.93</v>
      </c>
      <c r="L17" s="2"/>
      <c r="M17" s="2"/>
      <c r="N17" s="2"/>
      <c r="O17" s="2"/>
      <c r="P17" s="2"/>
      <c r="Q17" s="2"/>
      <c r="R17" s="3">
        <v>39</v>
      </c>
      <c r="S17" s="3"/>
      <c r="T17" s="3"/>
      <c r="U17" s="3"/>
      <c r="V17" s="3"/>
      <c r="W17" s="13"/>
      <c r="X17" s="6">
        <f>IF(K17="DQ",0,K17+L17+M17+N17+O17+P17+Q17)</f>
        <v>11.93</v>
      </c>
      <c r="Y17" s="10">
        <f>R17</f>
        <v>39</v>
      </c>
      <c r="Z17" s="3">
        <f>(S17*5)+(T17*10)+(U17*10)+(V17*15)+(W17*20)</f>
        <v>0</v>
      </c>
      <c r="AA17" s="11">
        <f>IF(K17="DQ",0,X17+Y17+Z17)</f>
        <v>50.93</v>
      </c>
      <c r="AB17" s="29">
        <f>(MIN(AA$5:AA$30)/AA17)*100</f>
        <v>48.399764382485763</v>
      </c>
      <c r="AC17" s="12">
        <v>33.299999999999997</v>
      </c>
      <c r="AD17" s="2"/>
      <c r="AE17" s="2"/>
      <c r="AF17" s="2"/>
      <c r="AG17" s="3">
        <v>1</v>
      </c>
      <c r="AH17" s="3"/>
      <c r="AI17" s="3"/>
      <c r="AJ17" s="3"/>
      <c r="AK17" s="3"/>
      <c r="AL17" s="3"/>
      <c r="AM17" s="6">
        <f>IF(AC17="DQ",0,AC17+AD17+AE17+AF17)</f>
        <v>33.299999999999997</v>
      </c>
      <c r="AN17" s="10">
        <f>AG17</f>
        <v>1</v>
      </c>
      <c r="AO17" s="3">
        <f>(AH17*5)+(AI17*10)+(AJ17*10)+(AK17*15)+(AL17*20)</f>
        <v>0</v>
      </c>
      <c r="AP17" s="11">
        <f>IF(AC17="DQ",0,AM17+AN17+AO17)</f>
        <v>34.299999999999997</v>
      </c>
      <c r="AQ17" s="29">
        <f>(MIN(AP$5:AP$30)/AP17)*100</f>
        <v>96.064139941690968</v>
      </c>
      <c r="AR17" s="12">
        <v>31.27</v>
      </c>
      <c r="AS17" s="2"/>
      <c r="AT17" s="2"/>
      <c r="AU17" s="3">
        <v>40</v>
      </c>
      <c r="AV17" s="3"/>
      <c r="AW17" s="3"/>
      <c r="AX17" s="3">
        <v>1</v>
      </c>
      <c r="AY17" s="3"/>
      <c r="AZ17" s="3"/>
      <c r="BA17" s="6">
        <f>AR17+AS17+AT17</f>
        <v>31.27</v>
      </c>
      <c r="BB17" s="10">
        <f>AU17</f>
        <v>40</v>
      </c>
      <c r="BC17" s="3">
        <f>(AV17*5)+(AW17*10)+(AX17*10)+(AY17*15)+(AZ17*20)</f>
        <v>10</v>
      </c>
      <c r="BD17" s="11">
        <f>BA17+BB17+BC17</f>
        <v>81.27</v>
      </c>
      <c r="BE17" s="29">
        <f>(MIN(BD$5:BD$30)/BD17)*100</f>
        <v>50.239940937615359</v>
      </c>
      <c r="BF17" s="12">
        <v>37.450000000000003</v>
      </c>
      <c r="BG17" s="2"/>
      <c r="BH17" s="2"/>
      <c r="BI17" s="3">
        <v>31</v>
      </c>
      <c r="BJ17" s="3"/>
      <c r="BK17" s="3"/>
      <c r="BL17" s="3"/>
      <c r="BM17" s="3"/>
      <c r="BN17" s="3"/>
      <c r="BO17" s="6">
        <f>BF17+BG17+BH17</f>
        <v>37.450000000000003</v>
      </c>
      <c r="BP17" s="10">
        <f>BI17</f>
        <v>31</v>
      </c>
      <c r="BQ17" s="3">
        <f>(BJ17*5)+(BK17*10)+(BL17*10)+(BM17*15)+(BN17*20)</f>
        <v>0</v>
      </c>
      <c r="BR17" s="11">
        <f>IF(BF17="DQ",0,BO17+BP17+BQ17)</f>
        <v>68.45</v>
      </c>
      <c r="BS17" s="29">
        <f>(MIN(BR$5:BR$30)/BR17)*100</f>
        <v>84.382761139517896</v>
      </c>
      <c r="BT17" s="12"/>
      <c r="BU17" s="2"/>
      <c r="BV17" s="2"/>
      <c r="BW17" s="3"/>
      <c r="BX17" s="3"/>
      <c r="BY17" s="3"/>
      <c r="BZ17" s="3"/>
      <c r="CA17" s="3"/>
      <c r="CB17" s="3"/>
      <c r="CC17" s="6">
        <f>IF(BT17="DQ",0,BT17+BU17+BV17)</f>
        <v>0</v>
      </c>
      <c r="CD17" s="10">
        <f>BW17</f>
        <v>0</v>
      </c>
      <c r="CE17" s="3">
        <f>(BX17*5)+(BY17*10)+(BZ17*10)+(CA17*15)+(CB17*20)</f>
        <v>0</v>
      </c>
      <c r="CF17" s="11">
        <f>IF(BT17="DQ",0,CC17+CD17+CE17)</f>
        <v>0</v>
      </c>
      <c r="CG17" s="29" t="e">
        <f>(MIN(CF$5:CF$30)/CF17)*100</f>
        <v>#DIV/0!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CJ17/2</f>
        <v>0</v>
      </c>
      <c r="CQ17" s="3">
        <f>(CJ17*5)+(CK17*10)+(CL17*10)+(CM17*15)+(CN17*20)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CU17/2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DF17/2</f>
        <v>0</v>
      </c>
      <c r="DM17" s="3">
        <f>(DG17*3)+(DH17*5)+(DI17*5)+(DJ17*20)</f>
        <v>0</v>
      </c>
      <c r="DN17" s="11">
        <f>DK17+DL17+DM17</f>
        <v>0</v>
      </c>
    </row>
    <row r="18" spans="1:118" ht="15">
      <c r="A18" s="33">
        <v>8</v>
      </c>
      <c r="B18" s="34"/>
      <c r="C18" s="44" t="s">
        <v>55</v>
      </c>
      <c r="D18" s="9"/>
      <c r="E18" s="45" t="s">
        <v>42</v>
      </c>
      <c r="F18" s="30">
        <f xml:space="preserve"> AB18+AQ18+BE18+BS18</f>
        <v>274.31461006809474</v>
      </c>
      <c r="G18" s="31">
        <f>H18+I18+J18</f>
        <v>223.60999999999999</v>
      </c>
      <c r="H18" s="21">
        <f>X18+AM18+BA18+BO18+CC18+CO18+CZ18+DK18</f>
        <v>148.60999999999999</v>
      </c>
      <c r="I18" s="7">
        <f>Z18+AO18+BC18+BQ18+CE18+CQ18+DB18+DM18</f>
        <v>15</v>
      </c>
      <c r="J18" s="23">
        <f>R18+AG18+AU18+BI18+BW18+CJ18+CU18+DF18</f>
        <v>60</v>
      </c>
      <c r="K18" s="12">
        <v>15.42</v>
      </c>
      <c r="L18" s="2"/>
      <c r="M18" s="2"/>
      <c r="N18" s="2"/>
      <c r="O18" s="2"/>
      <c r="P18" s="2"/>
      <c r="Q18" s="2"/>
      <c r="R18" s="3">
        <v>28</v>
      </c>
      <c r="S18" s="3"/>
      <c r="T18" s="3"/>
      <c r="U18" s="3"/>
      <c r="V18" s="3"/>
      <c r="W18" s="13"/>
      <c r="X18" s="6">
        <f>IF(K18="DQ",0,K18+L18+M18+N18+O18+P18+Q18)</f>
        <v>15.42</v>
      </c>
      <c r="Y18" s="10">
        <f>R18</f>
        <v>28</v>
      </c>
      <c r="Z18" s="3">
        <f>(S18*5)+(T18*10)+(U18*10)+(V18*15)+(W18*20)</f>
        <v>0</v>
      </c>
      <c r="AA18" s="11">
        <f>IF(K18="DQ",0,X18+Y18+Z18)</f>
        <v>43.42</v>
      </c>
      <c r="AB18" s="29">
        <f>(MIN(AA$5:AA$30)/AA18)*100</f>
        <v>56.771073238139103</v>
      </c>
      <c r="AC18" s="12">
        <v>51.38</v>
      </c>
      <c r="AD18" s="2"/>
      <c r="AE18" s="2"/>
      <c r="AF18" s="2"/>
      <c r="AG18" s="3">
        <v>3</v>
      </c>
      <c r="AH18" s="3"/>
      <c r="AI18" s="3"/>
      <c r="AJ18" s="3"/>
      <c r="AK18" s="3"/>
      <c r="AL18" s="3"/>
      <c r="AM18" s="6">
        <f>IF(AC18="DQ",0,AC18+AD18+AE18+AF18)</f>
        <v>51.38</v>
      </c>
      <c r="AN18" s="10">
        <f>AG18</f>
        <v>3</v>
      </c>
      <c r="AO18" s="3">
        <f>(AH18*5)+(AI18*10)+(AJ18*10)+(AK18*15)+(AL18*20)</f>
        <v>0</v>
      </c>
      <c r="AP18" s="11">
        <f>IF(AC18="DQ",0,AM18+AN18+AO18)</f>
        <v>54.38</v>
      </c>
      <c r="AQ18" s="29">
        <f>(MIN(AP$5:AP$30)/AP18)*100</f>
        <v>60.592129459360052</v>
      </c>
      <c r="AR18" s="12">
        <v>36.619999999999997</v>
      </c>
      <c r="AS18" s="2"/>
      <c r="AT18" s="2"/>
      <c r="AU18" s="3">
        <v>10</v>
      </c>
      <c r="AV18" s="3">
        <v>1</v>
      </c>
      <c r="AW18" s="3"/>
      <c r="AX18" s="3"/>
      <c r="AY18" s="3"/>
      <c r="AZ18" s="3"/>
      <c r="BA18" s="6">
        <f>AR18+AS18+AT18</f>
        <v>36.619999999999997</v>
      </c>
      <c r="BB18" s="10">
        <f>AU18</f>
        <v>10</v>
      </c>
      <c r="BC18" s="3">
        <f>(AV18*5)+(AW18*10)+(AX18*10)+(AY18*15)+(AZ18*20)</f>
        <v>5</v>
      </c>
      <c r="BD18" s="11">
        <f>BA18+BB18+BC18</f>
        <v>51.62</v>
      </c>
      <c r="BE18" s="29">
        <f>(MIN(BD$5:BD$30)/BD18)*100</f>
        <v>79.097249128244869</v>
      </c>
      <c r="BF18" s="12">
        <v>45.19</v>
      </c>
      <c r="BG18" s="2"/>
      <c r="BH18" s="2"/>
      <c r="BI18" s="3">
        <v>19</v>
      </c>
      <c r="BJ18" s="3"/>
      <c r="BK18" s="3"/>
      <c r="BL18" s="3">
        <v>1</v>
      </c>
      <c r="BM18" s="3"/>
      <c r="BN18" s="3"/>
      <c r="BO18" s="6">
        <f>BF18+BG18+BH18</f>
        <v>45.19</v>
      </c>
      <c r="BP18" s="10">
        <f>BI18</f>
        <v>19</v>
      </c>
      <c r="BQ18" s="3">
        <f>(BJ18*5)+(BK18*10)+(BL18*10)+(BM18*15)+(BN18*20)</f>
        <v>10</v>
      </c>
      <c r="BR18" s="11">
        <f>IF(BF18="DQ",0,BO18+BP18+BQ18)</f>
        <v>74.19</v>
      </c>
      <c r="BS18" s="29">
        <f>(MIN(BR$5:BR$30)/BR18)*100</f>
        <v>77.854158242350721</v>
      </c>
      <c r="BT18" s="12"/>
      <c r="BU18" s="2"/>
      <c r="BV18" s="2"/>
      <c r="BW18" s="3"/>
      <c r="BX18" s="3"/>
      <c r="BY18" s="3"/>
      <c r="BZ18" s="3"/>
      <c r="CA18" s="3"/>
      <c r="CB18" s="3"/>
      <c r="CC18" s="6">
        <f>IF(BT18="DQ",0,BT18+BU18+BV18)</f>
        <v>0</v>
      </c>
      <c r="CD18" s="10">
        <f>BW18</f>
        <v>0</v>
      </c>
      <c r="CE18" s="3">
        <f>(BX18*5)+(BY18*10)+(BZ18*10)+(CA18*15)+(CB18*20)</f>
        <v>0</v>
      </c>
      <c r="CF18" s="11">
        <f>IF(BT18="DQ",0,CC18+CD18+CE18)</f>
        <v>0</v>
      </c>
      <c r="CG18" s="29" t="e">
        <f>(MIN(CF$5:CF$30)/CF18)*100</f>
        <v>#DIV/0!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CJ18/2</f>
        <v>0</v>
      </c>
      <c r="CQ18" s="3">
        <f>(CJ18*5)+(CK18*10)+(CL18*10)+(CM18*15)+(CN18*20)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CU18/2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DF18/2</f>
        <v>0</v>
      </c>
      <c r="DM18" s="3">
        <f>(DG18*3)+(DH18*5)+(DI18*5)+(DJ18*20)</f>
        <v>0</v>
      </c>
      <c r="DN18" s="11">
        <f>DK18+DL18+DM18</f>
        <v>0</v>
      </c>
    </row>
    <row r="19" spans="1:118" ht="15">
      <c r="A19" s="33">
        <v>10</v>
      </c>
      <c r="B19" s="34"/>
      <c r="C19" s="8" t="s">
        <v>54</v>
      </c>
      <c r="D19" s="25"/>
      <c r="E19" s="9" t="s">
        <v>42</v>
      </c>
      <c r="F19" s="30">
        <f xml:space="preserve"> AB19+AQ19+BE19+BS19</f>
        <v>266.18040029322447</v>
      </c>
      <c r="G19" s="31">
        <f>H19+I19+J19</f>
        <v>245.45</v>
      </c>
      <c r="H19" s="21">
        <f>X19+AM19+BA19+BO19+CC19+CO19+CZ19+DK19</f>
        <v>168.45</v>
      </c>
      <c r="I19" s="7">
        <f>Z19+AO19+BC19+BQ19+CE19+CQ19+DB19+DM19</f>
        <v>30</v>
      </c>
      <c r="J19" s="23">
        <f>R19+AG19+AU19+BI19+BW19+CJ19+CU19+DF19</f>
        <v>47</v>
      </c>
      <c r="K19" s="12">
        <v>19.14</v>
      </c>
      <c r="L19" s="2"/>
      <c r="M19" s="2"/>
      <c r="N19" s="2"/>
      <c r="O19" s="2"/>
      <c r="P19" s="2"/>
      <c r="Q19" s="2"/>
      <c r="R19" s="3">
        <v>10</v>
      </c>
      <c r="S19" s="3"/>
      <c r="T19" s="3"/>
      <c r="U19" s="3"/>
      <c r="V19" s="3"/>
      <c r="W19" s="13"/>
      <c r="X19" s="6">
        <f>IF(K19="DQ",0,K19+L19+M19+N19+O19+P19+Q19)</f>
        <v>19.14</v>
      </c>
      <c r="Y19" s="10">
        <f>R19</f>
        <v>10</v>
      </c>
      <c r="Z19" s="3">
        <f>(S19*5)+(T19*10)+(U19*10)+(V19*15)+(W19*20)</f>
        <v>0</v>
      </c>
      <c r="AA19" s="11">
        <f>IF(K19="DQ",0,X19+Y19+Z19)</f>
        <v>29.14</v>
      </c>
      <c r="AB19" s="29">
        <f>(MIN(AA$5:AA$30)/AA19)*100</f>
        <v>84.591626630061768</v>
      </c>
      <c r="AC19" s="12">
        <v>56.19</v>
      </c>
      <c r="AD19" s="2"/>
      <c r="AE19" s="2"/>
      <c r="AF19" s="2"/>
      <c r="AG19" s="3">
        <v>0</v>
      </c>
      <c r="AH19" s="3"/>
      <c r="AI19" s="3"/>
      <c r="AJ19" s="3"/>
      <c r="AK19" s="3"/>
      <c r="AL19" s="3"/>
      <c r="AM19" s="6">
        <f>IF(AC19="DQ",0,AC19+AD19+AE19+AF19)</f>
        <v>56.19</v>
      </c>
      <c r="AN19" s="10">
        <f>AG19</f>
        <v>0</v>
      </c>
      <c r="AO19" s="3">
        <f>(AH19*5)+(AI19*10)+(AJ19*10)+(AK19*15)+(AL19*20)</f>
        <v>0</v>
      </c>
      <c r="AP19" s="11">
        <f>IF(AC19="DQ",0,AM19+AN19+AO19)</f>
        <v>56.19</v>
      </c>
      <c r="AQ19" s="29">
        <f>(MIN(AP$5:AP$30)/AP19)*100</f>
        <v>58.640327460402219</v>
      </c>
      <c r="AR19" s="12">
        <v>40.08</v>
      </c>
      <c r="AS19" s="2"/>
      <c r="AT19" s="2"/>
      <c r="AU19" s="3">
        <v>17</v>
      </c>
      <c r="AV19" s="3"/>
      <c r="AW19" s="3"/>
      <c r="AX19" s="3">
        <v>1</v>
      </c>
      <c r="AY19" s="3"/>
      <c r="AZ19" s="3"/>
      <c r="BA19" s="6">
        <f>AR19+AS19+AT19</f>
        <v>40.08</v>
      </c>
      <c r="BB19" s="10">
        <f>AU19</f>
        <v>17</v>
      </c>
      <c r="BC19" s="3">
        <f>(AV19*5)+(AW19*10)+(AX19*10)+(AY19*15)+(AZ19*20)</f>
        <v>10</v>
      </c>
      <c r="BD19" s="11">
        <f>BA19+BB19+BC19</f>
        <v>67.08</v>
      </c>
      <c r="BE19" s="29">
        <f>(MIN(BD$5:BD$30)/BD19)*100</f>
        <v>60.867620751341676</v>
      </c>
      <c r="BF19" s="12">
        <v>53.04</v>
      </c>
      <c r="BG19" s="2"/>
      <c r="BH19" s="2"/>
      <c r="BI19" s="3">
        <v>20</v>
      </c>
      <c r="BJ19" s="3"/>
      <c r="BK19" s="3"/>
      <c r="BL19" s="3">
        <v>2</v>
      </c>
      <c r="BM19" s="3"/>
      <c r="BN19" s="3"/>
      <c r="BO19" s="6">
        <f>BF19+BG19+BH19</f>
        <v>53.04</v>
      </c>
      <c r="BP19" s="10">
        <f>BI19</f>
        <v>20</v>
      </c>
      <c r="BQ19" s="3">
        <f>(BJ19*5)+(BK19*10)+(BL19*10)+(BM19*15)+(BN19*20)</f>
        <v>20</v>
      </c>
      <c r="BR19" s="11">
        <f>IF(BF19="DQ",0,BO19+BP19+BQ19)</f>
        <v>93.039999999999992</v>
      </c>
      <c r="BS19" s="29">
        <f>(MIN(BR$5:BR$30)/BR19)*100</f>
        <v>62.080825451418754</v>
      </c>
      <c r="BT19" s="12"/>
      <c r="BU19" s="2"/>
      <c r="BV19" s="2"/>
      <c r="BW19" s="3"/>
      <c r="BX19" s="3"/>
      <c r="BY19" s="3"/>
      <c r="BZ19" s="3"/>
      <c r="CA19" s="3"/>
      <c r="CB19" s="3"/>
      <c r="CC19" s="6">
        <f>IF(BT19="DQ",0,BT19+BU19+BV19)</f>
        <v>0</v>
      </c>
      <c r="CD19" s="10">
        <f>BW19</f>
        <v>0</v>
      </c>
      <c r="CE19" s="3">
        <f>(BX19*5)+(BY19*10)+(BZ19*10)+(CA19*15)+(CB19*20)</f>
        <v>0</v>
      </c>
      <c r="CF19" s="11">
        <f>IF(BT19="DQ",0,CC19+CD19+CE19)</f>
        <v>0</v>
      </c>
      <c r="CG19" s="29" t="e">
        <f>(MIN(CF$5:CF$30)/CF19)*100</f>
        <v>#DIV/0!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CJ19/2</f>
        <v>0</v>
      </c>
      <c r="CQ19" s="3">
        <f>(CJ19*5)+(CK19*10)+(CL19*10)+(CM19*15)+(CN19*20)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CU19/2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DF19/2</f>
        <v>0</v>
      </c>
      <c r="DM19" s="3">
        <f>(DG19*3)+(DH19*5)+(DI19*5)+(DJ19*20)</f>
        <v>0</v>
      </c>
      <c r="DN19" s="11">
        <f>DK19+DL19+DM19</f>
        <v>0</v>
      </c>
    </row>
    <row r="20" spans="1:118" ht="15">
      <c r="A20" s="33">
        <v>11</v>
      </c>
      <c r="B20" s="34"/>
      <c r="C20" s="44" t="s">
        <v>41</v>
      </c>
      <c r="D20" s="9"/>
      <c r="E20" s="9" t="s">
        <v>42</v>
      </c>
      <c r="F20" s="30">
        <f xml:space="preserve"> AB20+AQ20+BE20+BS20</f>
        <v>238.60263192055891</v>
      </c>
      <c r="G20" s="31">
        <f>H20+I20+J20</f>
        <v>256</v>
      </c>
      <c r="H20" s="21">
        <f>X20+AM20+BA20+BO20+CC20+CO20+CZ20+DK20</f>
        <v>187</v>
      </c>
      <c r="I20" s="7">
        <f>Z20+AO20+BC20+BQ20+CE20+CQ20+DB20+DM20</f>
        <v>10</v>
      </c>
      <c r="J20" s="23">
        <f>R20+AG20+AU20+BI20+BW20+CJ20+CU20+DF20</f>
        <v>59</v>
      </c>
      <c r="K20" s="12">
        <v>21.22</v>
      </c>
      <c r="L20" s="2"/>
      <c r="M20" s="2"/>
      <c r="N20" s="2"/>
      <c r="O20" s="2"/>
      <c r="P20" s="2"/>
      <c r="Q20" s="2"/>
      <c r="R20" s="3">
        <v>33</v>
      </c>
      <c r="S20" s="3"/>
      <c r="T20" s="3"/>
      <c r="U20" s="3"/>
      <c r="V20" s="3"/>
      <c r="W20" s="13"/>
      <c r="X20" s="6">
        <f>IF(K20="DQ",0,K20+L20+M20+N20+O20+P20+Q20)</f>
        <v>21.22</v>
      </c>
      <c r="Y20" s="10">
        <f>R20</f>
        <v>33</v>
      </c>
      <c r="Z20" s="3">
        <f>(S20*5)+(T20*10)+(U20*10)+(V20*15)+(W20*20)</f>
        <v>0</v>
      </c>
      <c r="AA20" s="11">
        <f>IF(K20="DQ",0,X20+Y20+Z20)</f>
        <v>54.22</v>
      </c>
      <c r="AB20" s="29">
        <f>(MIN(AA$5:AA$30)/AA20)*100</f>
        <v>45.462928808557727</v>
      </c>
      <c r="AC20" s="12">
        <v>55.22</v>
      </c>
      <c r="AD20" s="2"/>
      <c r="AE20" s="2"/>
      <c r="AF20" s="2"/>
      <c r="AG20" s="3">
        <v>3</v>
      </c>
      <c r="AH20" s="3"/>
      <c r="AI20" s="3"/>
      <c r="AJ20" s="3"/>
      <c r="AK20" s="3"/>
      <c r="AL20" s="3"/>
      <c r="AM20" s="6">
        <f>IF(AC20="DQ",0,AC20+AD20+AE20+AF20)</f>
        <v>55.22</v>
      </c>
      <c r="AN20" s="10">
        <f>AG20</f>
        <v>3</v>
      </c>
      <c r="AO20" s="3">
        <f>(AH20*5)+(AI20*10)+(AJ20*10)+(AK20*15)+(AL20*20)</f>
        <v>0</v>
      </c>
      <c r="AP20" s="11">
        <f>IF(AC20="DQ",0,AM20+AN20+AO20)</f>
        <v>58.22</v>
      </c>
      <c r="AQ20" s="29">
        <f>(MIN(AP$5:AP$30)/AP20)*100</f>
        <v>56.595671590518727</v>
      </c>
      <c r="AR20" s="12">
        <v>50.75</v>
      </c>
      <c r="AS20" s="2"/>
      <c r="AT20" s="2"/>
      <c r="AU20" s="3">
        <v>12</v>
      </c>
      <c r="AV20" s="3"/>
      <c r="AW20" s="3"/>
      <c r="AX20" s="3"/>
      <c r="AY20" s="3"/>
      <c r="AZ20" s="3"/>
      <c r="BA20" s="6">
        <f>AR20+AS20+AT20</f>
        <v>50.75</v>
      </c>
      <c r="BB20" s="10">
        <f>AU20</f>
        <v>12</v>
      </c>
      <c r="BC20" s="3">
        <f>(AV20*5)+(AW20*10)+(AX20*10)+(AY20*15)+(AZ20*20)</f>
        <v>0</v>
      </c>
      <c r="BD20" s="11">
        <f>BA20+BB20+BC20</f>
        <v>62.75</v>
      </c>
      <c r="BE20" s="29">
        <f>(MIN(BD$5:BD$30)/BD20)*100</f>
        <v>65.067729083665341</v>
      </c>
      <c r="BF20" s="12">
        <v>59.81</v>
      </c>
      <c r="BG20" s="2"/>
      <c r="BH20" s="2"/>
      <c r="BI20" s="3">
        <v>11</v>
      </c>
      <c r="BJ20" s="3"/>
      <c r="BK20" s="3"/>
      <c r="BL20" s="3">
        <v>1</v>
      </c>
      <c r="BM20" s="3"/>
      <c r="BN20" s="3"/>
      <c r="BO20" s="6">
        <f>BF20+BG20+BH20</f>
        <v>59.81</v>
      </c>
      <c r="BP20" s="10">
        <f>BI20</f>
        <v>11</v>
      </c>
      <c r="BQ20" s="3">
        <f>(BJ20*5)+(BK20*10)+(BL20*10)+(BM20*15)+(BN20*20)</f>
        <v>10</v>
      </c>
      <c r="BR20" s="11">
        <f>IF(BF20="DQ",0,BO20+BP20+BQ20)</f>
        <v>80.81</v>
      </c>
      <c r="BS20" s="29">
        <f>(MIN(BR$5:BR$30)/BR20)*100</f>
        <v>71.476302437817097</v>
      </c>
      <c r="BT20" s="12"/>
      <c r="BU20" s="2"/>
      <c r="BV20" s="2"/>
      <c r="BW20" s="3"/>
      <c r="BX20" s="3"/>
      <c r="BY20" s="3"/>
      <c r="BZ20" s="3"/>
      <c r="CA20" s="3"/>
      <c r="CB20" s="3"/>
      <c r="CC20" s="6">
        <f>IF(BT20="DQ",0,BT20+BU20+BV20)</f>
        <v>0</v>
      </c>
      <c r="CD20" s="10">
        <f>BW20</f>
        <v>0</v>
      </c>
      <c r="CE20" s="3">
        <f>(BX20*5)+(BY20*10)+(BZ20*10)+(CA20*15)+(CB20*20)</f>
        <v>0</v>
      </c>
      <c r="CF20" s="11">
        <f>IF(BT20="DQ",0,CC20+CD20+CE20)</f>
        <v>0</v>
      </c>
      <c r="CG20" s="29" t="e">
        <f>(MIN(CF$5:CF$30)/CF20)*100</f>
        <v>#DIV/0!</v>
      </c>
      <c r="CH20" s="12"/>
      <c r="CI20" s="2"/>
      <c r="CJ20" s="3"/>
      <c r="CK20" s="3"/>
      <c r="CL20" s="3"/>
      <c r="CM20" s="3"/>
      <c r="CN20" s="3"/>
      <c r="CO20" s="6">
        <f>CH20+CI20</f>
        <v>0</v>
      </c>
      <c r="CP20" s="10">
        <f>CJ20/2</f>
        <v>0</v>
      </c>
      <c r="CQ20" s="3">
        <f>(CJ20*5)+(CK20*10)+(CL20*10)+(CM20*15)+(CN20*20)</f>
        <v>0</v>
      </c>
      <c r="CR20" s="11">
        <f>CO20+CP20+CQ20</f>
        <v>0</v>
      </c>
      <c r="CS20" s="12"/>
      <c r="CT20" s="2"/>
      <c r="CU20" s="3"/>
      <c r="CV20" s="3"/>
      <c r="CW20" s="3"/>
      <c r="CX20" s="3"/>
      <c r="CY20" s="3"/>
      <c r="CZ20" s="6">
        <f>CS20+CT20</f>
        <v>0</v>
      </c>
      <c r="DA20" s="10">
        <f>CU20/2</f>
        <v>0</v>
      </c>
      <c r="DB20" s="3">
        <f>(CV20*3)+(CW20*5)+(CX20*5)+(CY20*20)</f>
        <v>0</v>
      </c>
      <c r="DC20" s="11">
        <f>CZ20+DA20+DB20</f>
        <v>0</v>
      </c>
      <c r="DD20" s="12"/>
      <c r="DE20" s="2"/>
      <c r="DF20" s="3"/>
      <c r="DG20" s="3"/>
      <c r="DH20" s="3"/>
      <c r="DI20" s="3"/>
      <c r="DJ20" s="3"/>
      <c r="DK20" s="6">
        <f>DD20+DE20</f>
        <v>0</v>
      </c>
      <c r="DL20" s="10">
        <f>DF20/2</f>
        <v>0</v>
      </c>
      <c r="DM20" s="3">
        <f>(DG20*3)+(DH20*5)+(DI20*5)+(DJ20*20)</f>
        <v>0</v>
      </c>
      <c r="DN20" s="11">
        <f>DK20+DL20+DM20</f>
        <v>0</v>
      </c>
    </row>
    <row r="21" spans="1:118" ht="15">
      <c r="A21" s="33">
        <v>12</v>
      </c>
      <c r="B21" s="34"/>
      <c r="C21" s="44" t="s">
        <v>64</v>
      </c>
      <c r="D21" s="25"/>
      <c r="E21" s="45" t="s">
        <v>42</v>
      </c>
      <c r="F21" s="30">
        <f xml:space="preserve"> AB21+AQ21+BE21+BS21</f>
        <v>226.10386394483788</v>
      </c>
      <c r="G21" s="31">
        <f>H21+I21+J21</f>
        <v>302.93</v>
      </c>
      <c r="H21" s="21">
        <f>X21+AM21+BA21+BO21+CC21+CO21+CZ21+DK21</f>
        <v>216.93</v>
      </c>
      <c r="I21" s="7">
        <f>Z21+AO21+BC21+BQ21+CE21+CQ21+DB21+DM21</f>
        <v>50</v>
      </c>
      <c r="J21" s="23">
        <f>R21+AG21+AU21+BI21+BW21+CJ21+CU21+DF21</f>
        <v>36</v>
      </c>
      <c r="K21" s="12">
        <v>26.79</v>
      </c>
      <c r="L21" s="2"/>
      <c r="M21" s="2"/>
      <c r="N21" s="2"/>
      <c r="O21" s="2"/>
      <c r="P21" s="2"/>
      <c r="Q21" s="2"/>
      <c r="R21" s="3">
        <v>5</v>
      </c>
      <c r="S21" s="3"/>
      <c r="T21" s="3"/>
      <c r="U21" s="3"/>
      <c r="V21" s="3"/>
      <c r="W21" s="13"/>
      <c r="X21" s="6">
        <f>IF(K21="DQ",0,K21+L21+M21+N21+O21+P21+Q21)</f>
        <v>26.79</v>
      </c>
      <c r="Y21" s="10">
        <f>R21</f>
        <v>5</v>
      </c>
      <c r="Z21" s="3">
        <f>(S21*5)+(T21*10)+(U21*10)+(V21*15)+(W21*20)</f>
        <v>0</v>
      </c>
      <c r="AA21" s="11">
        <f>IF(K21="DQ",0,X21+Y21+Z21)</f>
        <v>31.79</v>
      </c>
      <c r="AB21" s="29">
        <f>(MIN(AA$5:AA$30)/AA21)*100</f>
        <v>77.54010695187165</v>
      </c>
      <c r="AC21" s="12">
        <v>60.56</v>
      </c>
      <c r="AD21" s="2"/>
      <c r="AE21" s="2"/>
      <c r="AF21" s="2"/>
      <c r="AG21" s="3">
        <v>0</v>
      </c>
      <c r="AH21" s="3"/>
      <c r="AI21" s="3"/>
      <c r="AJ21" s="3">
        <v>1</v>
      </c>
      <c r="AK21" s="3"/>
      <c r="AL21" s="3"/>
      <c r="AM21" s="6">
        <f>IF(AC21="DQ",0,AC21+AD21+AE21+AF21)</f>
        <v>60.56</v>
      </c>
      <c r="AN21" s="10">
        <f>AG21</f>
        <v>0</v>
      </c>
      <c r="AO21" s="3">
        <f>(AH21*5)+(AI21*10)+(AJ21*10)+(AK21*15)+(AL21*20)</f>
        <v>10</v>
      </c>
      <c r="AP21" s="11">
        <f>IF(AC21="DQ",0,AM21+AN21+AO21)</f>
        <v>70.56</v>
      </c>
      <c r="AQ21" s="29">
        <f>(MIN(AP$5:AP$30)/AP21)*100</f>
        <v>46.697845804988667</v>
      </c>
      <c r="AR21" s="12">
        <v>49.47</v>
      </c>
      <c r="AS21" s="2"/>
      <c r="AT21" s="2"/>
      <c r="AU21" s="3">
        <v>12</v>
      </c>
      <c r="AV21" s="3"/>
      <c r="AW21" s="3"/>
      <c r="AX21" s="3">
        <v>1</v>
      </c>
      <c r="AY21" s="3"/>
      <c r="AZ21" s="3"/>
      <c r="BA21" s="6">
        <f>AR21+AS21+AT21</f>
        <v>49.47</v>
      </c>
      <c r="BB21" s="10">
        <f>AU21</f>
        <v>12</v>
      </c>
      <c r="BC21" s="3">
        <f>(AV21*5)+(AW21*10)+(AX21*10)+(AY21*15)+(AZ21*20)</f>
        <v>10</v>
      </c>
      <c r="BD21" s="11">
        <f>BA21+BB21+BC21</f>
        <v>71.47</v>
      </c>
      <c r="BE21" s="29">
        <f>(MIN(BD$5:BD$30)/BD21)*100</f>
        <v>57.128865258150277</v>
      </c>
      <c r="BF21" s="12">
        <v>80.11</v>
      </c>
      <c r="BG21" s="2"/>
      <c r="BH21" s="2"/>
      <c r="BI21" s="3">
        <v>19</v>
      </c>
      <c r="BJ21" s="3"/>
      <c r="BK21" s="3"/>
      <c r="BL21" s="3">
        <v>3</v>
      </c>
      <c r="BM21" s="3"/>
      <c r="BN21" s="3"/>
      <c r="BO21" s="6">
        <f>BF21+BG21+BH21</f>
        <v>80.11</v>
      </c>
      <c r="BP21" s="10">
        <f>BI21</f>
        <v>19</v>
      </c>
      <c r="BQ21" s="3">
        <f>(BJ21*5)+(BK21*10)+(BL21*10)+(BM21*15)+(BN21*20)</f>
        <v>30</v>
      </c>
      <c r="BR21" s="11">
        <f>IF(BF21="DQ",0,BO21+BP21+BQ21)</f>
        <v>129.11000000000001</v>
      </c>
      <c r="BS21" s="29">
        <f>(MIN(BR$5:BR$30)/BR21)*100</f>
        <v>44.737045929827275</v>
      </c>
      <c r="BT21" s="12"/>
      <c r="BU21" s="2"/>
      <c r="BV21" s="2"/>
      <c r="BW21" s="3"/>
      <c r="BX21" s="3"/>
      <c r="BY21" s="3"/>
      <c r="BZ21" s="3"/>
      <c r="CA21" s="3"/>
      <c r="CB21" s="3"/>
      <c r="CC21" s="6">
        <f>IF(BT21="DQ",0,BT21+BU21+BV21)</f>
        <v>0</v>
      </c>
      <c r="CD21" s="10">
        <f>BW21</f>
        <v>0</v>
      </c>
      <c r="CE21" s="3">
        <f>(BX21*5)+(BY21*10)+(BZ21*10)+(CA21*15)+(CB21*20)</f>
        <v>0</v>
      </c>
      <c r="CF21" s="11">
        <f>IF(BT21="DQ",0,CC21+CD21+CE21)</f>
        <v>0</v>
      </c>
      <c r="CG21" s="29" t="e">
        <f>(MIN(CF$5:CF$30)/CF21)*100</f>
        <v>#DIV/0!</v>
      </c>
      <c r="CH21" s="12"/>
      <c r="CI21" s="2"/>
      <c r="CJ21" s="3"/>
      <c r="CK21" s="3"/>
      <c r="CL21" s="3"/>
      <c r="CM21" s="3"/>
      <c r="CN21" s="3"/>
      <c r="CO21" s="6">
        <f>CH21+CI21</f>
        <v>0</v>
      </c>
      <c r="CP21" s="10">
        <f>CJ21/2</f>
        <v>0</v>
      </c>
      <c r="CQ21" s="3">
        <f>(CJ21*5)+(CK21*10)+(CL21*10)+(CM21*15)+(CN21*20)</f>
        <v>0</v>
      </c>
      <c r="CR21" s="11">
        <f>CO21+CP21+CQ21</f>
        <v>0</v>
      </c>
      <c r="CS21" s="12"/>
      <c r="CT21" s="2"/>
      <c r="CU21" s="3"/>
      <c r="CV21" s="3"/>
      <c r="CW21" s="3"/>
      <c r="CX21" s="3"/>
      <c r="CY21" s="3"/>
      <c r="CZ21" s="6">
        <f>CS21+CT21</f>
        <v>0</v>
      </c>
      <c r="DA21" s="10">
        <f>CU21/2</f>
        <v>0</v>
      </c>
      <c r="DB21" s="3">
        <f>(CV21*3)+(CW21*5)+(CX21*5)+(CY21*20)</f>
        <v>0</v>
      </c>
      <c r="DC21" s="11">
        <f>CZ21+DA21+DB21</f>
        <v>0</v>
      </c>
      <c r="DD21" s="12"/>
      <c r="DE21" s="2"/>
      <c r="DF21" s="3"/>
      <c r="DG21" s="3"/>
      <c r="DH21" s="3"/>
      <c r="DI21" s="3"/>
      <c r="DJ21" s="3"/>
      <c r="DK21" s="6">
        <f>DD21+DE21</f>
        <v>0</v>
      </c>
      <c r="DL21" s="10">
        <f>DF21/2</f>
        <v>0</v>
      </c>
      <c r="DM21" s="3">
        <f>(DG21*3)+(DH21*5)+(DI21*5)+(DJ21*20)</f>
        <v>0</v>
      </c>
      <c r="DN21" s="11">
        <f>DK21+DL21+DM21</f>
        <v>0</v>
      </c>
    </row>
    <row r="22" spans="1:118" ht="15">
      <c r="A22" s="33">
        <v>13</v>
      </c>
      <c r="B22" s="34"/>
      <c r="C22" s="44" t="s">
        <v>53</v>
      </c>
      <c r="D22" s="25"/>
      <c r="E22" s="45" t="s">
        <v>42</v>
      </c>
      <c r="F22" s="30">
        <f xml:space="preserve"> AB22+AQ22+BE22+BS22</f>
        <v>223.71241222123993</v>
      </c>
      <c r="G22" s="31">
        <f>H22+I22+J22</f>
        <v>281.27</v>
      </c>
      <c r="H22" s="21">
        <f>X22+AM22+BA22+BO22+CC22+CO22+CZ22+DK22</f>
        <v>162.26999999999998</v>
      </c>
      <c r="I22" s="7">
        <f>Z22+AO22+BC22+BQ22+CE22+CQ22+DB22+DM22</f>
        <v>15</v>
      </c>
      <c r="J22" s="23">
        <f>R22+AG22+AU22+BI22+BW22+CJ22+CU22+DF22</f>
        <v>104</v>
      </c>
      <c r="K22" s="12">
        <v>17.21</v>
      </c>
      <c r="L22" s="2"/>
      <c r="M22" s="2"/>
      <c r="N22" s="2"/>
      <c r="O22" s="2"/>
      <c r="P22" s="2"/>
      <c r="Q22" s="2"/>
      <c r="R22" s="3">
        <v>28</v>
      </c>
      <c r="S22" s="3">
        <v>1</v>
      </c>
      <c r="T22" s="3"/>
      <c r="U22" s="3"/>
      <c r="V22" s="3"/>
      <c r="W22" s="13"/>
      <c r="X22" s="6">
        <f>IF(K22="DQ",0,K22+L22+M22+N22+O22+P22+Q22)</f>
        <v>17.21</v>
      </c>
      <c r="Y22" s="10">
        <f>R22</f>
        <v>28</v>
      </c>
      <c r="Z22" s="3">
        <f>(S22*5)+(T22*10)+(U22*10)+(V22*15)+(W22*20)</f>
        <v>5</v>
      </c>
      <c r="AA22" s="11">
        <f>IF(K22="DQ",0,X22+Y22+Z22)</f>
        <v>50.21</v>
      </c>
      <c r="AB22" s="29">
        <f>(MIN(AA$5:AA$30)/AA22)*100</f>
        <v>49.093806014738092</v>
      </c>
      <c r="AC22" s="12">
        <v>62.4</v>
      </c>
      <c r="AD22" s="2"/>
      <c r="AE22" s="2"/>
      <c r="AF22" s="2"/>
      <c r="AG22" s="3">
        <v>13</v>
      </c>
      <c r="AH22" s="3"/>
      <c r="AI22" s="3"/>
      <c r="AJ22" s="3"/>
      <c r="AK22" s="3"/>
      <c r="AL22" s="3"/>
      <c r="AM22" s="6">
        <f>IF(AC22="DQ",0,AC22+AD22+AE22+AF22)</f>
        <v>62.4</v>
      </c>
      <c r="AN22" s="10">
        <f>AG22</f>
        <v>13</v>
      </c>
      <c r="AO22" s="3">
        <f>(AH22*5)+(AI22*10)+(AJ22*10)+(AK22*15)+(AL22*20)</f>
        <v>0</v>
      </c>
      <c r="AP22" s="11">
        <f>IF(AC22="DQ",0,AM22+AN22+AO22)</f>
        <v>75.400000000000006</v>
      </c>
      <c r="AQ22" s="29">
        <f>(MIN(AP$5:AP$30)/AP22)*100</f>
        <v>43.700265251989393</v>
      </c>
      <c r="AR22" s="12">
        <v>33.93</v>
      </c>
      <c r="AS22" s="2"/>
      <c r="AT22" s="2"/>
      <c r="AU22" s="3">
        <v>22</v>
      </c>
      <c r="AV22" s="3"/>
      <c r="AW22" s="3"/>
      <c r="AX22" s="3"/>
      <c r="AY22" s="3"/>
      <c r="AZ22" s="3"/>
      <c r="BA22" s="6">
        <f>AR22+AS22+AT22</f>
        <v>33.93</v>
      </c>
      <c r="BB22" s="10">
        <f>AU22</f>
        <v>22</v>
      </c>
      <c r="BC22" s="3">
        <f>(AV22*5)+(AW22*10)+(AX22*10)+(AY22*15)+(AZ22*20)</f>
        <v>0</v>
      </c>
      <c r="BD22" s="11">
        <f>BA22+BB22+BC22</f>
        <v>55.93</v>
      </c>
      <c r="BE22" s="29">
        <f>(MIN(BD$5:BD$30)/BD22)*100</f>
        <v>73.001966744144468</v>
      </c>
      <c r="BF22" s="12">
        <v>48.73</v>
      </c>
      <c r="BG22" s="2"/>
      <c r="BH22" s="2"/>
      <c r="BI22" s="3">
        <v>41</v>
      </c>
      <c r="BJ22" s="3"/>
      <c r="BK22" s="3"/>
      <c r="BL22" s="3">
        <v>1</v>
      </c>
      <c r="BM22" s="3"/>
      <c r="BN22" s="3"/>
      <c r="BO22" s="6">
        <f>BF22+BG22+BH22</f>
        <v>48.73</v>
      </c>
      <c r="BP22" s="10">
        <f>BI22</f>
        <v>41</v>
      </c>
      <c r="BQ22" s="3">
        <f>(BJ22*5)+(BK22*10)+(BL22*10)+(BM22*15)+(BN22*20)</f>
        <v>10</v>
      </c>
      <c r="BR22" s="11">
        <f>IF(BF22="DQ",0,BO22+BP22+BQ22)</f>
        <v>99.72999999999999</v>
      </c>
      <c r="BS22" s="29">
        <f>(MIN(BR$5:BR$30)/BR22)*100</f>
        <v>57.916374210367991</v>
      </c>
      <c r="BT22" s="12"/>
      <c r="BU22" s="2"/>
      <c r="BV22" s="2"/>
      <c r="BW22" s="3"/>
      <c r="BX22" s="3"/>
      <c r="BY22" s="3"/>
      <c r="BZ22" s="3"/>
      <c r="CA22" s="3"/>
      <c r="CB22" s="3"/>
      <c r="CC22" s="6">
        <f>IF(BT22="DQ",0,BT22+BU22+BV22)</f>
        <v>0</v>
      </c>
      <c r="CD22" s="10">
        <f>BW22</f>
        <v>0</v>
      </c>
      <c r="CE22" s="3">
        <f>(BX22*5)+(BY22*10)+(BZ22*10)+(CA22*15)+(CB22*20)</f>
        <v>0</v>
      </c>
      <c r="CF22" s="11">
        <f>IF(BT22="DQ",0,CC22+CD22+CE22)</f>
        <v>0</v>
      </c>
      <c r="CG22" s="29" t="e">
        <f>(MIN(CF$5:CF$30)/CF22)*100</f>
        <v>#DIV/0!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CJ22/2</f>
        <v>0</v>
      </c>
      <c r="CQ22" s="3">
        <f>(CJ22*5)+(CK22*10)+(CL22*10)+(CM22*15)+(CN22*20)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CU22/2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DF22/2</f>
        <v>0</v>
      </c>
      <c r="DM22" s="3">
        <f>(DG22*3)+(DH22*5)+(DI22*5)+(DJ22*20)</f>
        <v>0</v>
      </c>
      <c r="DN22" s="11">
        <f>DK22+DL22+DM22</f>
        <v>0</v>
      </c>
    </row>
    <row r="23" spans="1:118" ht="15">
      <c r="A23" s="33">
        <v>15</v>
      </c>
      <c r="B23" s="34"/>
      <c r="C23" s="44" t="s">
        <v>45</v>
      </c>
      <c r="D23" s="9"/>
      <c r="E23" s="9" t="s">
        <v>42</v>
      </c>
      <c r="F23" s="30">
        <f xml:space="preserve"> AB23+AQ23+BE23+BS23</f>
        <v>198.86661940549197</v>
      </c>
      <c r="G23" s="31">
        <f>H23+I23+J23</f>
        <v>326.98</v>
      </c>
      <c r="H23" s="21">
        <f>X23+AM23+BA23+BO23+CC23+CO23+CZ23+DK23</f>
        <v>183.98000000000002</v>
      </c>
      <c r="I23" s="7">
        <f>Z23+AO23+BC23+BQ23+CE23+CQ23+DB23+DM23</f>
        <v>40</v>
      </c>
      <c r="J23" s="23">
        <f>R23+AG23+AU23+BI23+BW23+CJ23+CU23+DF23</f>
        <v>103</v>
      </c>
      <c r="K23" s="12">
        <v>15.76</v>
      </c>
      <c r="L23" s="2"/>
      <c r="M23" s="2"/>
      <c r="N23" s="2"/>
      <c r="O23" s="2"/>
      <c r="P23" s="2"/>
      <c r="Q23" s="2"/>
      <c r="R23" s="3">
        <v>24</v>
      </c>
      <c r="S23" s="3"/>
      <c r="T23" s="3"/>
      <c r="U23" s="3"/>
      <c r="V23" s="3"/>
      <c r="W23" s="13"/>
      <c r="X23" s="6">
        <f>IF(K23="DQ",0,K23+L23+M23+N23+O23+P23+Q23)</f>
        <v>15.76</v>
      </c>
      <c r="Y23" s="10">
        <f>R23</f>
        <v>24</v>
      </c>
      <c r="Z23" s="3">
        <f>(S23*5)+(T23*10)+(U23*10)+(V23*15)+(W23*20)</f>
        <v>0</v>
      </c>
      <c r="AA23" s="11">
        <f>IF(K23="DQ",0,X23+Y23+Z23)</f>
        <v>39.76</v>
      </c>
      <c r="AB23" s="29">
        <f>(MIN(AA$5:AA$30)/AA23)*100</f>
        <v>61.996981891348092</v>
      </c>
      <c r="AC23" s="12">
        <v>61.44</v>
      </c>
      <c r="AD23" s="2"/>
      <c r="AE23" s="2"/>
      <c r="AF23" s="2"/>
      <c r="AG23" s="3">
        <v>11</v>
      </c>
      <c r="AH23" s="3"/>
      <c r="AI23" s="3"/>
      <c r="AJ23" s="3"/>
      <c r="AK23" s="3"/>
      <c r="AL23" s="3"/>
      <c r="AM23" s="6">
        <f>IF(AC23="DQ",0,AC23+AD23+AE23+AF23)</f>
        <v>61.44</v>
      </c>
      <c r="AN23" s="10">
        <f>AG23</f>
        <v>11</v>
      </c>
      <c r="AO23" s="3">
        <f>(AH23*5)+(AI23*10)+(AJ23*10)+(AK23*15)+(AL23*20)</f>
        <v>0</v>
      </c>
      <c r="AP23" s="11">
        <f>IF(AC23="DQ",0,AM23+AN23+AO23)</f>
        <v>72.44</v>
      </c>
      <c r="AQ23" s="29">
        <f>(MIN(AP$5:AP$30)/AP23)*100</f>
        <v>45.485919381557153</v>
      </c>
      <c r="AR23" s="12">
        <v>45.42</v>
      </c>
      <c r="AS23" s="2"/>
      <c r="AT23" s="2"/>
      <c r="AU23" s="3">
        <v>37</v>
      </c>
      <c r="AV23" s="3"/>
      <c r="AW23" s="3"/>
      <c r="AX23" s="3">
        <v>1</v>
      </c>
      <c r="AY23" s="3"/>
      <c r="AZ23" s="3"/>
      <c r="BA23" s="6">
        <f>AR23+AS23+AT23</f>
        <v>45.42</v>
      </c>
      <c r="BB23" s="10">
        <f>AU23</f>
        <v>37</v>
      </c>
      <c r="BC23" s="3">
        <f>(AV23*5)+(AW23*10)+(AX23*10)+(AY23*15)+(AZ23*20)</f>
        <v>10</v>
      </c>
      <c r="BD23" s="11">
        <f>BA23+BB23+BC23</f>
        <v>92.42</v>
      </c>
      <c r="BE23" s="29">
        <f>(MIN(BD$5:BD$30)/BD23)*100</f>
        <v>44.178749188487338</v>
      </c>
      <c r="BF23" s="12">
        <v>61.36</v>
      </c>
      <c r="BG23" s="2"/>
      <c r="BH23" s="2"/>
      <c r="BI23" s="3">
        <v>31</v>
      </c>
      <c r="BJ23" s="3"/>
      <c r="BK23" s="3">
        <v>2</v>
      </c>
      <c r="BL23" s="3">
        <v>1</v>
      </c>
      <c r="BM23" s="3"/>
      <c r="BN23" s="3"/>
      <c r="BO23" s="6">
        <f>BF23+BG23+BH23</f>
        <v>61.36</v>
      </c>
      <c r="BP23" s="10">
        <f>BI23</f>
        <v>31</v>
      </c>
      <c r="BQ23" s="3">
        <f>(BJ23*5)+(BK23*10)+(BL23*10)+(BM23*15)+(BN23*20)</f>
        <v>30</v>
      </c>
      <c r="BR23" s="11">
        <f>IF(BF23="DQ",0,BO23+BP23+BQ23)</f>
        <v>122.36</v>
      </c>
      <c r="BS23" s="29">
        <f>(MIN(BR$5:BR$30)/BR23)*100</f>
        <v>47.204968944099377</v>
      </c>
      <c r="BT23" s="12"/>
      <c r="BU23" s="2"/>
      <c r="BV23" s="2"/>
      <c r="BW23" s="3"/>
      <c r="BX23" s="3"/>
      <c r="BY23" s="3"/>
      <c r="BZ23" s="3"/>
      <c r="CA23" s="3"/>
      <c r="CB23" s="3"/>
      <c r="CC23" s="6">
        <f>IF(BT23="DQ",0,BT23+BU23+BV23)</f>
        <v>0</v>
      </c>
      <c r="CD23" s="10">
        <f>BW23</f>
        <v>0</v>
      </c>
      <c r="CE23" s="3">
        <f>(BX23*5)+(BY23*10)+(BZ23*10)+(CA23*15)+(CB23*20)</f>
        <v>0</v>
      </c>
      <c r="CF23" s="11">
        <f>IF(BT23="DQ",0,CC23+CD23+CE23)</f>
        <v>0</v>
      </c>
      <c r="CG23" s="29" t="e">
        <f>(MIN(CF$5:CF$30)/CF23)*100</f>
        <v>#DIV/0!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CJ23/2</f>
        <v>0</v>
      </c>
      <c r="CQ23" s="3">
        <f>(CJ23*5)+(CK23*10)+(CL23*10)+(CM23*15)+(CN23*20)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CU23/2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DF23/2</f>
        <v>0</v>
      </c>
      <c r="DM23" s="3">
        <f>(DG23*3)+(DH23*5)+(DI23*5)+(DJ23*20)</f>
        <v>0</v>
      </c>
      <c r="DN23" s="11">
        <f>DK23+DL23+DM23</f>
        <v>0</v>
      </c>
    </row>
    <row r="24" spans="1:118" ht="15">
      <c r="A24" s="33">
        <v>16</v>
      </c>
      <c r="B24" s="34"/>
      <c r="C24" s="44" t="s">
        <v>62</v>
      </c>
      <c r="D24" s="9"/>
      <c r="E24" s="45" t="s">
        <v>42</v>
      </c>
      <c r="F24" s="30">
        <f xml:space="preserve"> AB24+AQ24+BE24+BS24</f>
        <v>195.69226699644258</v>
      </c>
      <c r="G24" s="31">
        <f>H24+I24+J24</f>
        <v>313.19</v>
      </c>
      <c r="H24" s="21">
        <f>X24+AM24+BA24+BO24+CC24+CO24+CZ24+DK24</f>
        <v>189.19</v>
      </c>
      <c r="I24" s="7">
        <f>Z24+AO24+BC24+BQ24+CE24+CQ24+DB24+DM24</f>
        <v>20</v>
      </c>
      <c r="J24" s="23">
        <f>R24+AG24+AU24+BI24+BW24+CJ24+CU24+DF24</f>
        <v>104</v>
      </c>
      <c r="K24" s="12">
        <v>19.78</v>
      </c>
      <c r="L24" s="2"/>
      <c r="M24" s="2"/>
      <c r="N24" s="2"/>
      <c r="O24" s="2"/>
      <c r="P24" s="2"/>
      <c r="Q24" s="2"/>
      <c r="R24" s="3">
        <v>39</v>
      </c>
      <c r="S24" s="3"/>
      <c r="T24" s="3"/>
      <c r="U24" s="3"/>
      <c r="V24" s="3"/>
      <c r="W24" s="13"/>
      <c r="X24" s="6">
        <f>IF(K24="DQ",0,K24+L24+M24+N24+O24+P24+Q24)</f>
        <v>19.78</v>
      </c>
      <c r="Y24" s="10">
        <f>R24</f>
        <v>39</v>
      </c>
      <c r="Z24" s="3">
        <f>(S24*5)+(T24*10)+(U24*10)+(V24*15)+(W24*20)</f>
        <v>0</v>
      </c>
      <c r="AA24" s="11">
        <f>IF(K24="DQ",0,X24+Y24+Z24)</f>
        <v>58.78</v>
      </c>
      <c r="AB24" s="29">
        <f>(MIN(AA$5:AA$30)/AA24)*100</f>
        <v>41.936032664171485</v>
      </c>
      <c r="AC24" s="12">
        <v>66.81</v>
      </c>
      <c r="AD24" s="2"/>
      <c r="AE24" s="2"/>
      <c r="AF24" s="2"/>
      <c r="AG24" s="3">
        <v>10</v>
      </c>
      <c r="AH24" s="3"/>
      <c r="AI24" s="3"/>
      <c r="AJ24" s="3"/>
      <c r="AK24" s="3"/>
      <c r="AL24" s="3"/>
      <c r="AM24" s="6">
        <f>IF(AC24="DQ",0,AC24+AD24+AE24+AF24)</f>
        <v>66.81</v>
      </c>
      <c r="AN24" s="10">
        <f>AG24</f>
        <v>10</v>
      </c>
      <c r="AO24" s="3">
        <f>(AH24*5)+(AI24*10)+(AJ24*10)+(AK24*15)+(AL24*20)</f>
        <v>0</v>
      </c>
      <c r="AP24" s="11">
        <f>IF(AC24="DQ",0,AM24+AN24+AO24)</f>
        <v>76.81</v>
      </c>
      <c r="AQ24" s="29">
        <f>(MIN(AP$5:AP$30)/AP24)*100</f>
        <v>42.898060148418175</v>
      </c>
      <c r="AR24" s="12">
        <v>43.98</v>
      </c>
      <c r="AS24" s="2"/>
      <c r="AT24" s="2"/>
      <c r="AU24" s="3">
        <v>34</v>
      </c>
      <c r="AV24" s="3"/>
      <c r="AW24" s="3"/>
      <c r="AX24" s="3">
        <v>1</v>
      </c>
      <c r="AY24" s="3"/>
      <c r="AZ24" s="3"/>
      <c r="BA24" s="6">
        <f>AR24+AS24+AT24</f>
        <v>43.98</v>
      </c>
      <c r="BB24" s="10">
        <f>AU24</f>
        <v>34</v>
      </c>
      <c r="BC24" s="3">
        <f>(AV24*5)+(AW24*10)+(AX24*10)+(AY24*15)+(AZ24*20)</f>
        <v>10</v>
      </c>
      <c r="BD24" s="11">
        <f>BA24+BB24+BC24</f>
        <v>87.97999999999999</v>
      </c>
      <c r="BE24" s="29">
        <f>(MIN(BD$5:BD$30)/BD24)*100</f>
        <v>46.40827460786543</v>
      </c>
      <c r="BF24" s="12">
        <v>58.62</v>
      </c>
      <c r="BG24" s="2"/>
      <c r="BH24" s="2"/>
      <c r="BI24" s="3">
        <v>21</v>
      </c>
      <c r="BJ24" s="3"/>
      <c r="BK24" s="3"/>
      <c r="BL24" s="3">
        <v>1</v>
      </c>
      <c r="BM24" s="3"/>
      <c r="BN24" s="3"/>
      <c r="BO24" s="6">
        <f>BF24+BG24+BH24</f>
        <v>58.62</v>
      </c>
      <c r="BP24" s="10">
        <f>BI24</f>
        <v>21</v>
      </c>
      <c r="BQ24" s="3">
        <f>(BJ24*5)+(BK24*10)+(BL24*10)+(BM24*15)+(BN24*20)</f>
        <v>10</v>
      </c>
      <c r="BR24" s="11">
        <f>IF(BF24="DQ",0,BO24+BP24+BQ24)</f>
        <v>89.62</v>
      </c>
      <c r="BS24" s="29">
        <f>(MIN(BR$5:BR$30)/BR24)*100</f>
        <v>64.449899575987502</v>
      </c>
      <c r="BT24" s="12"/>
      <c r="BU24" s="2"/>
      <c r="BV24" s="2"/>
      <c r="BW24" s="3"/>
      <c r="BX24" s="3"/>
      <c r="BY24" s="3"/>
      <c r="BZ24" s="3"/>
      <c r="CA24" s="3"/>
      <c r="CB24" s="3"/>
      <c r="CC24" s="6">
        <f>IF(BT24="DQ",0,BT24+BU24+BV24)</f>
        <v>0</v>
      </c>
      <c r="CD24" s="10">
        <f>BW24</f>
        <v>0</v>
      </c>
      <c r="CE24" s="3">
        <f>(BX24*5)+(BY24*10)+(BZ24*10)+(CA24*15)+(CB24*20)</f>
        <v>0</v>
      </c>
      <c r="CF24" s="11">
        <f>IF(BT24="DQ",0,CC24+CD24+CE24)</f>
        <v>0</v>
      </c>
      <c r="CG24" s="29" t="e">
        <f>(MIN(CF$5:CF$30)/CF24)*100</f>
        <v>#DIV/0!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CJ24/2</f>
        <v>0</v>
      </c>
      <c r="CQ24" s="3">
        <f>(CJ24*5)+(CK24*10)+(CL24*10)+(CM24*15)+(CN24*20)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CU24/2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DF24/2</f>
        <v>0</v>
      </c>
      <c r="DM24" s="3">
        <f>(DG24*3)+(DH24*5)+(DI24*5)+(DJ24*20)</f>
        <v>0</v>
      </c>
      <c r="DN24" s="11">
        <f>DK24+DL24+DM24</f>
        <v>0</v>
      </c>
    </row>
    <row r="25" spans="1:118" ht="15">
      <c r="A25" s="33">
        <v>17</v>
      </c>
      <c r="B25" s="34"/>
      <c r="C25" s="8" t="s">
        <v>51</v>
      </c>
      <c r="D25" s="9"/>
      <c r="E25" s="45" t="s">
        <v>42</v>
      </c>
      <c r="F25" s="30">
        <f xml:space="preserve"> AB25+AQ25+BE25+BS25</f>
        <v>169.2844981082462</v>
      </c>
      <c r="G25" s="31">
        <f>H25+I25+J25</f>
        <v>402.44</v>
      </c>
      <c r="H25" s="21">
        <f>X25+AM25+BA25+BO25+CC25+CO25+CZ25+DK25</f>
        <v>281.44</v>
      </c>
      <c r="I25" s="7">
        <f>Z25+AO25+BC25+BQ25+CE25+CQ25+DB25+DM25</f>
        <v>10</v>
      </c>
      <c r="J25" s="23">
        <f>R25+AG25+AU25+BI25+BW25+CJ25+CU25+DF25</f>
        <v>111</v>
      </c>
      <c r="K25" s="12">
        <v>16.95</v>
      </c>
      <c r="L25" s="2"/>
      <c r="M25" s="2"/>
      <c r="N25" s="2"/>
      <c r="O25" s="2"/>
      <c r="P25" s="2"/>
      <c r="Q25" s="2"/>
      <c r="R25" s="3">
        <v>81</v>
      </c>
      <c r="S25" s="3"/>
      <c r="T25" s="3"/>
      <c r="U25" s="3"/>
      <c r="V25" s="3"/>
      <c r="W25" s="13"/>
      <c r="X25" s="6">
        <f>IF(K25="DQ",0,K25+L25+M25+N25+O25+P25+Q25)</f>
        <v>16.95</v>
      </c>
      <c r="Y25" s="10">
        <f>R25</f>
        <v>81</v>
      </c>
      <c r="Z25" s="3">
        <f>(S25*5)+(T25*10)+(U25*10)+(V25*15)+(W25*20)</f>
        <v>0</v>
      </c>
      <c r="AA25" s="11">
        <f>IF(K25="DQ",0,X25+Y25+Z25)</f>
        <v>97.95</v>
      </c>
      <c r="AB25" s="29">
        <f>(MIN(AA$5:AA$30)/AA25)*100</f>
        <v>25.165900969882593</v>
      </c>
      <c r="AC25" s="12">
        <v>132.24</v>
      </c>
      <c r="AD25" s="2"/>
      <c r="AE25" s="2"/>
      <c r="AF25" s="2"/>
      <c r="AG25" s="3">
        <v>10</v>
      </c>
      <c r="AH25" s="3"/>
      <c r="AI25" s="3"/>
      <c r="AJ25" s="3"/>
      <c r="AK25" s="3"/>
      <c r="AL25" s="3"/>
      <c r="AM25" s="6">
        <f>IF(AC25="DQ",0,AC25+AD25+AE25+AF25)</f>
        <v>132.24</v>
      </c>
      <c r="AN25" s="10">
        <f>AG25</f>
        <v>10</v>
      </c>
      <c r="AO25" s="3">
        <f>(AH25*5)+(AI25*10)+(AJ25*10)+(AK25*15)+(AL25*20)</f>
        <v>0</v>
      </c>
      <c r="AP25" s="11">
        <f>IF(AC25="DQ",0,AM25+AN25+AO25)</f>
        <v>142.24</v>
      </c>
      <c r="AQ25" s="29">
        <f>(MIN(AP$5:AP$30)/AP25)*100</f>
        <v>23.165073115860519</v>
      </c>
      <c r="AR25" s="12">
        <v>61.92</v>
      </c>
      <c r="AS25" s="2"/>
      <c r="AT25" s="2"/>
      <c r="AU25" s="3">
        <v>8</v>
      </c>
      <c r="AV25" s="3"/>
      <c r="AW25" s="3"/>
      <c r="AX25" s="3"/>
      <c r="AY25" s="3"/>
      <c r="AZ25" s="3"/>
      <c r="BA25" s="6">
        <f>AR25+AS25+AT25</f>
        <v>61.92</v>
      </c>
      <c r="BB25" s="10">
        <f>AU25</f>
        <v>8</v>
      </c>
      <c r="BC25" s="3">
        <f>(AV25*5)+(AW25*10)+(AX25*10)+(AY25*15)+(AZ25*20)</f>
        <v>0</v>
      </c>
      <c r="BD25" s="11">
        <f>BA25+BB25+BC25</f>
        <v>69.92</v>
      </c>
      <c r="BE25" s="29">
        <f>(MIN(BD$5:BD$30)/BD25)*100</f>
        <v>58.395308924485121</v>
      </c>
      <c r="BF25" s="12">
        <v>70.33</v>
      </c>
      <c r="BG25" s="2"/>
      <c r="BH25" s="2"/>
      <c r="BI25" s="3">
        <v>12</v>
      </c>
      <c r="BJ25" s="3">
        <v>2</v>
      </c>
      <c r="BK25" s="3"/>
      <c r="BL25" s="3"/>
      <c r="BM25" s="3"/>
      <c r="BN25" s="3"/>
      <c r="BO25" s="6">
        <f>BF25+BG25+BH25</f>
        <v>70.33</v>
      </c>
      <c r="BP25" s="10">
        <f>BI25</f>
        <v>12</v>
      </c>
      <c r="BQ25" s="3">
        <f>(BJ25*5)+(BK25*10)+(BL25*10)+(BM25*15)+(BN25*20)</f>
        <v>10</v>
      </c>
      <c r="BR25" s="11">
        <f>IF(BF25="DQ",0,BO25+BP25+BQ25)</f>
        <v>92.33</v>
      </c>
      <c r="BS25" s="29">
        <f>(MIN(BR$5:BR$30)/BR25)*100</f>
        <v>62.558215098017975</v>
      </c>
      <c r="BT25" s="12"/>
      <c r="BU25" s="2"/>
      <c r="BV25" s="2"/>
      <c r="BW25" s="3"/>
      <c r="BX25" s="3"/>
      <c r="BY25" s="3"/>
      <c r="BZ25" s="3"/>
      <c r="CA25" s="3"/>
      <c r="CB25" s="3"/>
      <c r="CC25" s="6">
        <f>IF(BT25="DQ",0,BT25+BU25+BV25)</f>
        <v>0</v>
      </c>
      <c r="CD25" s="10">
        <f>BW25</f>
        <v>0</v>
      </c>
      <c r="CE25" s="3">
        <f>(BX25*5)+(BY25*10)+(BZ25*10)+(CA25*15)+(CB25*20)</f>
        <v>0</v>
      </c>
      <c r="CF25" s="11">
        <f>IF(BT25="DQ",0,CC25+CD25+CE25)</f>
        <v>0</v>
      </c>
      <c r="CG25" s="29" t="e">
        <f>(MIN(CF$5:CF$30)/CF25)*100</f>
        <v>#DIV/0!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CJ25/2</f>
        <v>0</v>
      </c>
      <c r="CQ25" s="3">
        <f>(CJ25*5)+(CK25*10)+(CL25*10)+(CM25*15)+(CN25*20)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CU25/2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DF25/2</f>
        <v>0</v>
      </c>
      <c r="DM25" s="3">
        <f>(DG25*3)+(DH25*5)+(DI25*5)+(DJ25*20)</f>
        <v>0</v>
      </c>
      <c r="DN25" s="11">
        <f>DK25+DL25+DM25</f>
        <v>0</v>
      </c>
    </row>
    <row r="26" spans="1:118" ht="15">
      <c r="A26" s="33">
        <v>22</v>
      </c>
      <c r="B26" s="34"/>
      <c r="C26" s="44" t="s">
        <v>57</v>
      </c>
      <c r="D26" s="9"/>
      <c r="E26" s="9" t="s">
        <v>42</v>
      </c>
      <c r="F26" s="30">
        <f xml:space="preserve"> AB26+AQ26+BE26+BS26</f>
        <v>100.87890046653919</v>
      </c>
      <c r="G26" s="31">
        <f>H26+I26+J26</f>
        <v>625.58000000000004</v>
      </c>
      <c r="H26" s="21">
        <f>X26+AM26+BA26+BO26+CC26+CO26+CZ26+DK26</f>
        <v>331.58000000000004</v>
      </c>
      <c r="I26" s="7">
        <f>Z26+AO26+BC26+BQ26+CE26+CQ26+DB26+DM26</f>
        <v>100</v>
      </c>
      <c r="J26" s="23">
        <f>R26+AG26+AU26+BI26+BW26+CJ26+CU26+DF26</f>
        <v>194</v>
      </c>
      <c r="K26" s="12">
        <v>31.19</v>
      </c>
      <c r="L26" s="2"/>
      <c r="M26" s="2"/>
      <c r="N26" s="2"/>
      <c r="O26" s="2"/>
      <c r="P26" s="2"/>
      <c r="Q26" s="2"/>
      <c r="R26" s="3">
        <v>48</v>
      </c>
      <c r="S26" s="3"/>
      <c r="T26" s="3">
        <v>1</v>
      </c>
      <c r="U26" s="3">
        <v>1</v>
      </c>
      <c r="V26" s="3"/>
      <c r="W26" s="13"/>
      <c r="X26" s="6">
        <f>IF(K26="DQ",0,K26+L26+M26+N26+O26+P26+Q26)</f>
        <v>31.19</v>
      </c>
      <c r="Y26" s="10">
        <f>R26</f>
        <v>48</v>
      </c>
      <c r="Z26" s="3">
        <f>(S26*5)+(T26*10)+(U26*10)+(V26*15)+(W26*20)</f>
        <v>20</v>
      </c>
      <c r="AA26" s="11">
        <f>IF(K26="DQ",0,X26+Y26+Z26)</f>
        <v>99.19</v>
      </c>
      <c r="AB26" s="29">
        <f>(MIN(AA$5:AA$30)/AA26)*100</f>
        <v>24.851295493497329</v>
      </c>
      <c r="AC26" s="12">
        <v>106.3</v>
      </c>
      <c r="AD26" s="2"/>
      <c r="AE26" s="2"/>
      <c r="AF26" s="2"/>
      <c r="AG26" s="3">
        <v>10</v>
      </c>
      <c r="AH26" s="3">
        <v>1</v>
      </c>
      <c r="AI26" s="3"/>
      <c r="AJ26" s="3"/>
      <c r="AK26" s="3"/>
      <c r="AL26" s="3"/>
      <c r="AM26" s="6">
        <f>IF(AC26="DQ",0,AC26+AD26+AE26+AF26)</f>
        <v>106.3</v>
      </c>
      <c r="AN26" s="10">
        <f>AG26</f>
        <v>10</v>
      </c>
      <c r="AO26" s="3">
        <f>(AH26*5)+(AI26*10)+(AJ26*10)+(AK26*15)+(AL26*20)</f>
        <v>5</v>
      </c>
      <c r="AP26" s="11">
        <f>IF(AC26="DQ",0,AM26+AN26+AO26)</f>
        <v>121.3</v>
      </c>
      <c r="AQ26" s="29">
        <f>(MIN(AP$5:AP$30)/AP26)*100</f>
        <v>27.164056059356966</v>
      </c>
      <c r="AR26" s="12">
        <v>95.62</v>
      </c>
      <c r="AS26" s="2"/>
      <c r="AT26" s="2"/>
      <c r="AU26" s="3">
        <v>81</v>
      </c>
      <c r="AV26" s="3"/>
      <c r="AW26" s="3">
        <v>1</v>
      </c>
      <c r="AX26" s="3">
        <v>2</v>
      </c>
      <c r="AY26" s="3"/>
      <c r="AZ26" s="3"/>
      <c r="BA26" s="6">
        <f>AR26+AS26+AT26</f>
        <v>95.62</v>
      </c>
      <c r="BB26" s="10">
        <f>AU26</f>
        <v>81</v>
      </c>
      <c r="BC26" s="3">
        <f>(AV26*5)+(AW26*10)+(AX26*10)+(AY26*15)+(AZ26*20)</f>
        <v>30</v>
      </c>
      <c r="BD26" s="11">
        <f>BA26+BB26+BC26</f>
        <v>206.62</v>
      </c>
      <c r="BE26" s="29">
        <f>(MIN(BD$5:BD$30)/BD26)*100</f>
        <v>19.760913754718807</v>
      </c>
      <c r="BF26" s="12">
        <v>98.47</v>
      </c>
      <c r="BG26" s="2"/>
      <c r="BH26" s="2"/>
      <c r="BI26" s="3">
        <v>55</v>
      </c>
      <c r="BJ26" s="3">
        <v>1</v>
      </c>
      <c r="BK26" s="3">
        <v>4</v>
      </c>
      <c r="BL26" s="3"/>
      <c r="BM26" s="3"/>
      <c r="BN26" s="3"/>
      <c r="BO26" s="6">
        <f>BF26+BG26+BH26</f>
        <v>98.47</v>
      </c>
      <c r="BP26" s="10">
        <f>BI26</f>
        <v>55</v>
      </c>
      <c r="BQ26" s="3">
        <f>(BJ26*5)+(BK26*10)+(BL26*10)+(BM26*15)+(BN26*20)</f>
        <v>45</v>
      </c>
      <c r="BR26" s="11">
        <f>IF(BF26="DQ",0,BO26+BP26+BQ26)</f>
        <v>198.47</v>
      </c>
      <c r="BS26" s="29">
        <f>(MIN(BR$5:BR$30)/BR26)*100</f>
        <v>29.102635158966088</v>
      </c>
      <c r="BT26" s="12"/>
      <c r="BU26" s="2"/>
      <c r="BV26" s="2"/>
      <c r="BW26" s="3"/>
      <c r="BX26" s="3"/>
      <c r="BY26" s="3"/>
      <c r="BZ26" s="3"/>
      <c r="CA26" s="3"/>
      <c r="CB26" s="3"/>
      <c r="CC26" s="6">
        <f>IF(BT26="DQ",0,BT26+BU26+BV26)</f>
        <v>0</v>
      </c>
      <c r="CD26" s="10">
        <f>BW26</f>
        <v>0</v>
      </c>
      <c r="CE26" s="3">
        <f>(BX26*5)+(BY26*10)+(BZ26*10)+(CA26*15)+(CB26*20)</f>
        <v>0</v>
      </c>
      <c r="CF26" s="11">
        <f>IF(BT26="DQ",0,CC26+CD26+CE26)</f>
        <v>0</v>
      </c>
      <c r="CG26" s="29" t="e">
        <f>(MIN(CF$5:CF$30)/CF26)*100</f>
        <v>#DIV/0!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CJ26/2</f>
        <v>0</v>
      </c>
      <c r="CQ26" s="3">
        <f>(CJ26*5)+(CK26*10)+(CL26*10)+(CM26*15)+(CN26*20)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CU26/2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DF26/2</f>
        <v>0</v>
      </c>
      <c r="DM26" s="3">
        <f>(DG26*3)+(DH26*5)+(DI26*5)+(DJ26*20)</f>
        <v>0</v>
      </c>
      <c r="DN26" s="11">
        <f>DK26+DL26+DM26</f>
        <v>0</v>
      </c>
    </row>
    <row r="27" spans="1:118" ht="15">
      <c r="A27" s="33"/>
      <c r="B27" s="34"/>
      <c r="C27" s="61"/>
      <c r="D27" s="58"/>
      <c r="E27" s="58"/>
      <c r="F27" s="30"/>
      <c r="G27" s="31"/>
      <c r="H27" s="21"/>
      <c r="I27" s="7"/>
      <c r="J27" s="23"/>
      <c r="K27" s="12"/>
      <c r="L27" s="2"/>
      <c r="M27" s="2"/>
      <c r="N27" s="2"/>
      <c r="O27" s="2"/>
      <c r="P27" s="2"/>
      <c r="Q27" s="2"/>
      <c r="R27" s="3"/>
      <c r="S27" s="3"/>
      <c r="T27" s="3"/>
      <c r="U27" s="3"/>
      <c r="V27" s="3"/>
      <c r="W27" s="13"/>
      <c r="X27" s="6"/>
      <c r="Y27" s="10"/>
      <c r="Z27" s="3"/>
      <c r="AA27" s="11"/>
      <c r="AB27" s="29"/>
      <c r="AC27" s="12"/>
      <c r="AD27" s="2"/>
      <c r="AE27" s="2"/>
      <c r="AF27" s="2"/>
      <c r="AG27" s="3"/>
      <c r="AH27" s="3"/>
      <c r="AI27" s="3"/>
      <c r="AJ27" s="3"/>
      <c r="AK27" s="3"/>
      <c r="AL27" s="3"/>
      <c r="AM27" s="6"/>
      <c r="AN27" s="10"/>
      <c r="AO27" s="3"/>
      <c r="AP27" s="11"/>
      <c r="AQ27" s="29"/>
      <c r="AR27" s="12"/>
      <c r="AS27" s="2"/>
      <c r="AT27" s="2"/>
      <c r="AU27" s="3"/>
      <c r="AV27" s="3"/>
      <c r="AW27" s="3"/>
      <c r="AX27" s="3"/>
      <c r="AY27" s="3"/>
      <c r="AZ27" s="3"/>
      <c r="BA27" s="6"/>
      <c r="BB27" s="10"/>
      <c r="BC27" s="3"/>
      <c r="BD27" s="11"/>
      <c r="BE27" s="29"/>
      <c r="BF27" s="12"/>
      <c r="BG27" s="2"/>
      <c r="BH27" s="2"/>
      <c r="BI27" s="3"/>
      <c r="BJ27" s="3"/>
      <c r="BK27" s="3"/>
      <c r="BL27" s="3"/>
      <c r="BM27" s="3"/>
      <c r="BN27" s="3"/>
      <c r="BO27" s="6"/>
      <c r="BP27" s="10"/>
      <c r="BQ27" s="3"/>
      <c r="BR27" s="11"/>
      <c r="BS27" s="29"/>
      <c r="BT27" s="12"/>
      <c r="BU27" s="2"/>
      <c r="BV27" s="2"/>
      <c r="BW27" s="3"/>
      <c r="BX27" s="3"/>
      <c r="BY27" s="3"/>
      <c r="BZ27" s="3"/>
      <c r="CA27" s="3"/>
      <c r="CB27" s="3"/>
      <c r="CC27" s="6"/>
      <c r="CD27" s="10"/>
      <c r="CE27" s="3"/>
      <c r="CF27" s="11"/>
      <c r="CG27" s="29"/>
      <c r="CH27" s="12"/>
      <c r="CI27" s="2"/>
      <c r="CJ27" s="3"/>
      <c r="CK27" s="3"/>
      <c r="CL27" s="3"/>
      <c r="CM27" s="3"/>
      <c r="CN27" s="3"/>
      <c r="CO27" s="6"/>
      <c r="CP27" s="10"/>
      <c r="CQ27" s="3"/>
      <c r="CR27" s="11"/>
      <c r="CS27" s="12"/>
      <c r="CT27" s="2"/>
      <c r="CU27" s="3"/>
      <c r="CV27" s="3"/>
      <c r="CW27" s="3"/>
      <c r="CX27" s="3"/>
      <c r="CY27" s="3"/>
      <c r="CZ27" s="6"/>
      <c r="DA27" s="10"/>
      <c r="DB27" s="3"/>
      <c r="DC27" s="11"/>
      <c r="DD27" s="12"/>
      <c r="DE27" s="2"/>
      <c r="DF27" s="3"/>
      <c r="DG27" s="3"/>
      <c r="DH27" s="3"/>
      <c r="DI27" s="3"/>
      <c r="DJ27" s="3"/>
      <c r="DK27" s="6"/>
      <c r="DL27" s="10"/>
      <c r="DM27" s="3"/>
      <c r="DN27" s="11"/>
    </row>
    <row r="28" spans="1:118" ht="15">
      <c r="A28" s="33"/>
      <c r="B28" s="34"/>
      <c r="C28" s="61" t="s">
        <v>48</v>
      </c>
      <c r="D28" s="58"/>
      <c r="E28" s="58"/>
      <c r="F28" s="30"/>
      <c r="G28" s="31"/>
      <c r="H28" s="21"/>
      <c r="I28" s="7"/>
      <c r="J28" s="23"/>
      <c r="K28" s="1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13"/>
      <c r="X28" s="6"/>
      <c r="Y28" s="10"/>
      <c r="Z28" s="3"/>
      <c r="AA28" s="11"/>
      <c r="AB28" s="29"/>
      <c r="AC28" s="12"/>
      <c r="AD28" s="2"/>
      <c r="AE28" s="2"/>
      <c r="AF28" s="2"/>
      <c r="AG28" s="3"/>
      <c r="AH28" s="3"/>
      <c r="AI28" s="3"/>
      <c r="AJ28" s="3"/>
      <c r="AK28" s="3"/>
      <c r="AL28" s="3"/>
      <c r="AM28" s="6"/>
      <c r="AN28" s="10"/>
      <c r="AO28" s="3"/>
      <c r="AP28" s="11"/>
      <c r="AQ28" s="29"/>
      <c r="AR28" s="12"/>
      <c r="AS28" s="2"/>
      <c r="AT28" s="2"/>
      <c r="AU28" s="3"/>
      <c r="AV28" s="3"/>
      <c r="AW28" s="3"/>
      <c r="AX28" s="3"/>
      <c r="AY28" s="3"/>
      <c r="AZ28" s="3"/>
      <c r="BA28" s="6"/>
      <c r="BB28" s="10"/>
      <c r="BC28" s="3"/>
      <c r="BD28" s="11"/>
      <c r="BE28" s="29"/>
      <c r="BF28" s="12"/>
      <c r="BG28" s="2"/>
      <c r="BH28" s="2"/>
      <c r="BI28" s="3"/>
      <c r="BJ28" s="3"/>
      <c r="BK28" s="3"/>
      <c r="BL28" s="3"/>
      <c r="BM28" s="3"/>
      <c r="BN28" s="3"/>
      <c r="BO28" s="6"/>
      <c r="BP28" s="10"/>
      <c r="BQ28" s="3"/>
      <c r="BR28" s="11"/>
      <c r="BS28" s="29"/>
      <c r="BT28" s="12"/>
      <c r="BU28" s="2"/>
      <c r="BV28" s="2"/>
      <c r="BW28" s="3"/>
      <c r="BX28" s="3"/>
      <c r="BY28" s="3"/>
      <c r="BZ28" s="3"/>
      <c r="CA28" s="3"/>
      <c r="CB28" s="3"/>
      <c r="CC28" s="6"/>
      <c r="CD28" s="10"/>
      <c r="CE28" s="3"/>
      <c r="CF28" s="11"/>
      <c r="CG28" s="29"/>
      <c r="CH28" s="12"/>
      <c r="CI28" s="2"/>
      <c r="CJ28" s="3"/>
      <c r="CK28" s="3"/>
      <c r="CL28" s="3"/>
      <c r="CM28" s="3"/>
      <c r="CN28" s="3"/>
      <c r="CO28" s="6"/>
      <c r="CP28" s="10"/>
      <c r="CQ28" s="3"/>
      <c r="CR28" s="11"/>
      <c r="CS28" s="12"/>
      <c r="CT28" s="2"/>
      <c r="CU28" s="3"/>
      <c r="CV28" s="3"/>
      <c r="CW28" s="3"/>
      <c r="CX28" s="3"/>
      <c r="CY28" s="3"/>
      <c r="CZ28" s="6"/>
      <c r="DA28" s="10"/>
      <c r="DB28" s="3"/>
      <c r="DC28" s="11"/>
      <c r="DD28" s="12"/>
      <c r="DE28" s="2"/>
      <c r="DF28" s="3"/>
      <c r="DG28" s="3"/>
      <c r="DH28" s="3"/>
      <c r="DI28" s="3"/>
      <c r="DJ28" s="3"/>
      <c r="DK28" s="6"/>
      <c r="DL28" s="10"/>
      <c r="DM28" s="3"/>
      <c r="DN28" s="11"/>
    </row>
    <row r="29" spans="1:118" ht="15">
      <c r="A29" s="33">
        <v>18</v>
      </c>
      <c r="B29" s="34"/>
      <c r="C29" s="44" t="s">
        <v>49</v>
      </c>
      <c r="D29" s="25"/>
      <c r="E29" s="45" t="s">
        <v>48</v>
      </c>
      <c r="F29" s="30">
        <f xml:space="preserve"> AB29+AQ29+BE29+BS29</f>
        <v>147.56021140087782</v>
      </c>
      <c r="G29" s="31">
        <f>H29+I29+J29</f>
        <v>419.17</v>
      </c>
      <c r="H29" s="21">
        <f>X29+AM29+BA29+BO29+CC29+CO29+CZ29+DK29</f>
        <v>332.17</v>
      </c>
      <c r="I29" s="7">
        <f>Z29+AO29+BC29+BQ29+CE29+CQ29+DB29+DM29</f>
        <v>30</v>
      </c>
      <c r="J29" s="23">
        <f>R29+AG29+AU29+BI29+BW29+CJ29+CU29+DF29</f>
        <v>57</v>
      </c>
      <c r="K29" s="12">
        <v>39.93</v>
      </c>
      <c r="L29" s="2"/>
      <c r="M29" s="2"/>
      <c r="N29" s="2"/>
      <c r="O29" s="2"/>
      <c r="P29" s="2"/>
      <c r="Q29" s="2"/>
      <c r="R29" s="3">
        <v>17</v>
      </c>
      <c r="S29" s="3"/>
      <c r="T29" s="3"/>
      <c r="U29" s="3">
        <v>1</v>
      </c>
      <c r="V29" s="3"/>
      <c r="W29" s="13"/>
      <c r="X29" s="6">
        <f>IF(K29="DQ",0,K29+L29+M29+N29+O29+P29+Q29)</f>
        <v>39.93</v>
      </c>
      <c r="Y29" s="10">
        <f>R29</f>
        <v>17</v>
      </c>
      <c r="Z29" s="3">
        <f>(S29*5)+(T29*10)+(U29*10)+(V29*15)+(W29*20)</f>
        <v>10</v>
      </c>
      <c r="AA29" s="11">
        <f>IF(K29="DQ",0,X29+Y29+Z29)</f>
        <v>66.930000000000007</v>
      </c>
      <c r="AB29" s="29">
        <f>(MIN(AA$5:AA$30)/AA29)*100</f>
        <v>36.829523382638577</v>
      </c>
      <c r="AC29" s="12">
        <v>107.16</v>
      </c>
      <c r="AD29" s="2"/>
      <c r="AE29" s="2"/>
      <c r="AF29" s="2"/>
      <c r="AG29" s="3">
        <v>1</v>
      </c>
      <c r="AH29" s="3"/>
      <c r="AI29" s="3"/>
      <c r="AJ29" s="3"/>
      <c r="AK29" s="3"/>
      <c r="AL29" s="3"/>
      <c r="AM29" s="6">
        <f>IF(AC29="DQ",0,AC29+AD29+AE29+AF29)</f>
        <v>107.16</v>
      </c>
      <c r="AN29" s="10">
        <f>AG29</f>
        <v>1</v>
      </c>
      <c r="AO29" s="3">
        <f>(AH29*5)+(AI29*10)+(AJ29*10)+(AK29*15)+(AL29*20)</f>
        <v>0</v>
      </c>
      <c r="AP29" s="11">
        <f>IF(AC29="DQ",0,AM29+AN29+AO29)</f>
        <v>108.16</v>
      </c>
      <c r="AQ29" s="29">
        <f>(MIN(AP$5:AP$30)/AP29)*100</f>
        <v>30.464127218934916</v>
      </c>
      <c r="AR29" s="12">
        <v>84.37</v>
      </c>
      <c r="AS29" s="2"/>
      <c r="AT29" s="2"/>
      <c r="AU29" s="3">
        <v>21</v>
      </c>
      <c r="AV29" s="3"/>
      <c r="AW29" s="3"/>
      <c r="AX29" s="3">
        <v>1</v>
      </c>
      <c r="AY29" s="3"/>
      <c r="AZ29" s="3"/>
      <c r="BA29" s="6">
        <f>AR29+AS29+AT29</f>
        <v>84.37</v>
      </c>
      <c r="BB29" s="10">
        <f>AU29</f>
        <v>21</v>
      </c>
      <c r="BC29" s="3">
        <f>(AV29*5)+(AW29*10)+(AX29*10)+(AY29*15)+(AZ29*20)</f>
        <v>10</v>
      </c>
      <c r="BD29" s="11">
        <f>BA29+BB29+BC29</f>
        <v>115.37</v>
      </c>
      <c r="BE29" s="29">
        <f>(MIN(BD$5:BD$30)/BD29)*100</f>
        <v>35.390482794487298</v>
      </c>
      <c r="BF29" s="12">
        <v>100.71</v>
      </c>
      <c r="BG29" s="2"/>
      <c r="BH29" s="2"/>
      <c r="BI29" s="3">
        <v>18</v>
      </c>
      <c r="BJ29" s="3"/>
      <c r="BK29" s="3"/>
      <c r="BL29" s="3">
        <v>1</v>
      </c>
      <c r="BM29" s="3"/>
      <c r="BN29" s="3"/>
      <c r="BO29" s="6">
        <f>BF29+BG29+BH29</f>
        <v>100.71</v>
      </c>
      <c r="BP29" s="10">
        <f>BI29</f>
        <v>18</v>
      </c>
      <c r="BQ29" s="3">
        <f>(BJ29*5)+(BK29*10)+(BL29*10)+(BM29*15)+(BN29*20)</f>
        <v>10</v>
      </c>
      <c r="BR29" s="11">
        <f>IF(BF29="DQ",0,BO29+BP29+BQ29)</f>
        <v>128.70999999999998</v>
      </c>
      <c r="BS29" s="29">
        <f>(MIN(BR$5:BR$30)/BR29)*100</f>
        <v>44.876078004817039</v>
      </c>
      <c r="BT29" s="12"/>
      <c r="BU29" s="2"/>
      <c r="BV29" s="2"/>
      <c r="BW29" s="3"/>
      <c r="BX29" s="3"/>
      <c r="BY29" s="3"/>
      <c r="BZ29" s="3"/>
      <c r="CA29" s="3"/>
      <c r="CB29" s="3"/>
      <c r="CC29" s="6">
        <f>IF(BT29="DQ",0,BT29+BU29+BV29)</f>
        <v>0</v>
      </c>
      <c r="CD29" s="10">
        <f>BW29</f>
        <v>0</v>
      </c>
      <c r="CE29" s="3">
        <f>(BX29*5)+(BY29*10)+(BZ29*10)+(CA29*15)+(CB29*20)</f>
        <v>0</v>
      </c>
      <c r="CF29" s="11">
        <f>IF(BT29="DQ",0,CC29+CD29+CE29)</f>
        <v>0</v>
      </c>
      <c r="CG29" s="29" t="e">
        <f>(MIN(CF$5:CF$30)/CF29)*100</f>
        <v>#DIV/0!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CJ29/2</f>
        <v>0</v>
      </c>
      <c r="CQ29" s="3">
        <f>(CJ29*5)+(CK29*10)+(CL29*10)+(CM29*15)+(CN29*20)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CU29/2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DF29/2</f>
        <v>0</v>
      </c>
      <c r="DM29" s="3">
        <f>(DG29*3)+(DH29*5)+(DI29*5)+(DJ29*20)</f>
        <v>0</v>
      </c>
      <c r="DN29" s="11">
        <f>DK29+DL29+DM29</f>
        <v>0</v>
      </c>
    </row>
    <row r="30" spans="1:118" ht="15">
      <c r="A30" s="33">
        <v>21</v>
      </c>
      <c r="B30" s="34"/>
      <c r="C30" s="8" t="s">
        <v>70</v>
      </c>
      <c r="D30" s="9"/>
      <c r="E30" s="9" t="s">
        <v>48</v>
      </c>
      <c r="F30" s="30">
        <f xml:space="preserve"> AB30+AQ30+BE30+BS30</f>
        <v>107.57115792460917</v>
      </c>
      <c r="G30" s="31">
        <f>H30+I30+J30</f>
        <v>584.51</v>
      </c>
      <c r="H30" s="21">
        <f>X30+AM30+BA30+BO30+CC30+CO30+CZ30+DK30</f>
        <v>391.51</v>
      </c>
      <c r="I30" s="7">
        <f>Z30+AO30+BC30+BQ30+CE30+CQ30+DB30+DM30</f>
        <v>30</v>
      </c>
      <c r="J30" s="23">
        <f>R30+AG30+AU30+BI30+BW30+CJ30+CU30+DF30</f>
        <v>163</v>
      </c>
      <c r="K30" s="12">
        <v>75.819999999999993</v>
      </c>
      <c r="L30" s="2"/>
      <c r="M30" s="2"/>
      <c r="N30" s="2"/>
      <c r="O30" s="2"/>
      <c r="P30" s="2"/>
      <c r="Q30" s="2"/>
      <c r="R30" s="3">
        <v>73</v>
      </c>
      <c r="S30" s="3"/>
      <c r="T30" s="3"/>
      <c r="U30" s="3"/>
      <c r="V30" s="3"/>
      <c r="W30" s="13"/>
      <c r="X30" s="6">
        <f>IF(K30="DQ",0,K30+L30+M30+N30+O30+P30+Q30)</f>
        <v>75.819999999999993</v>
      </c>
      <c r="Y30" s="10">
        <f>R30</f>
        <v>73</v>
      </c>
      <c r="Z30" s="3">
        <f>(S30*5)+(T30*10)+(U30*10)+(V30*15)+(W30*20)</f>
        <v>0</v>
      </c>
      <c r="AA30" s="11">
        <f>IF(K30="DQ",0,X30+Y30+Z30)</f>
        <v>148.82</v>
      </c>
      <c r="AB30" s="29">
        <f>(MIN(AA$5:AA$30)/AA30)*100</f>
        <v>16.56363392017202</v>
      </c>
      <c r="AC30" s="12">
        <v>116.37</v>
      </c>
      <c r="AD30" s="2"/>
      <c r="AE30" s="2"/>
      <c r="AF30" s="2"/>
      <c r="AG30" s="3">
        <v>20</v>
      </c>
      <c r="AH30" s="3"/>
      <c r="AI30" s="3"/>
      <c r="AJ30" s="3"/>
      <c r="AK30" s="3"/>
      <c r="AL30" s="3"/>
      <c r="AM30" s="6">
        <f>IF(AC30="DQ",0,AC30+AD30+AE30+AF30)</f>
        <v>116.37</v>
      </c>
      <c r="AN30" s="10">
        <f>AG30</f>
        <v>20</v>
      </c>
      <c r="AO30" s="3">
        <f>(AH30*5)+(AI30*10)+(AJ30*10)+(AK30*15)+(AL30*20)</f>
        <v>0</v>
      </c>
      <c r="AP30" s="11">
        <f>IF(AC30="DQ",0,AM30+AN30+AO30)</f>
        <v>136.37</v>
      </c>
      <c r="AQ30" s="29">
        <f>(MIN(AP$5:AP$30)/AP30)*100</f>
        <v>24.162205763731027</v>
      </c>
      <c r="AR30" s="12">
        <v>96.97</v>
      </c>
      <c r="AS30" s="2"/>
      <c r="AT30" s="2"/>
      <c r="AU30" s="3">
        <v>18</v>
      </c>
      <c r="AV30" s="3"/>
      <c r="AW30" s="3"/>
      <c r="AX30" s="3"/>
      <c r="AY30" s="3"/>
      <c r="AZ30" s="3"/>
      <c r="BA30" s="6">
        <f>AR30+AS30+AT30</f>
        <v>96.97</v>
      </c>
      <c r="BB30" s="10">
        <f>AU30</f>
        <v>18</v>
      </c>
      <c r="BC30" s="3">
        <f>(AV30*5)+(AW30*10)+(AX30*10)+(AY30*15)+(AZ30*20)</f>
        <v>0</v>
      </c>
      <c r="BD30" s="11">
        <f>BA30+BB30+BC30</f>
        <v>114.97</v>
      </c>
      <c r="BE30" s="29">
        <f>(MIN(BD$5:BD$30)/BD30)*100</f>
        <v>35.513612246673041</v>
      </c>
      <c r="BF30" s="12">
        <v>102.35</v>
      </c>
      <c r="BG30" s="2"/>
      <c r="BH30" s="2"/>
      <c r="BI30" s="3">
        <v>52</v>
      </c>
      <c r="BJ30" s="3"/>
      <c r="BK30" s="3">
        <v>1</v>
      </c>
      <c r="BL30" s="3">
        <v>2</v>
      </c>
      <c r="BM30" s="3"/>
      <c r="BN30" s="3"/>
      <c r="BO30" s="6">
        <f>BF30+BG30+BH30</f>
        <v>102.35</v>
      </c>
      <c r="BP30" s="10">
        <f>BI30</f>
        <v>52</v>
      </c>
      <c r="BQ30" s="3">
        <f>(BJ30*5)+(BK30*10)+(BL30*10)+(BM30*15)+(BN30*20)</f>
        <v>30</v>
      </c>
      <c r="BR30" s="11">
        <f>IF(BF30="DQ",0,BO30+BP30+BQ30)</f>
        <v>184.35</v>
      </c>
      <c r="BS30" s="29">
        <f>(MIN(BR$5:BR$30)/BR30)*100</f>
        <v>31.331705994033086</v>
      </c>
      <c r="BT30" s="12"/>
      <c r="BU30" s="2"/>
      <c r="BV30" s="2"/>
      <c r="BW30" s="3"/>
      <c r="BX30" s="3"/>
      <c r="BY30" s="3"/>
      <c r="BZ30" s="3"/>
      <c r="CA30" s="3"/>
      <c r="CB30" s="3"/>
      <c r="CC30" s="6">
        <f>IF(BT30="DQ",0,BT30+BU30+BV30)</f>
        <v>0</v>
      </c>
      <c r="CD30" s="10">
        <f>BW30</f>
        <v>0</v>
      </c>
      <c r="CE30" s="3">
        <f>(BX30*5)+(BY30*10)+(BZ30*10)+(CA30*15)+(CB30*20)</f>
        <v>0</v>
      </c>
      <c r="CF30" s="11">
        <f>IF(BT30="DQ",0,CC30+CD30+CE30)</f>
        <v>0</v>
      </c>
      <c r="CG30" s="29" t="e">
        <f>(MIN(CF$5:CF$30)/CF30)*100</f>
        <v>#DIV/0!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CJ30/2</f>
        <v>0</v>
      </c>
      <c r="CQ30" s="3">
        <f>(CJ30*5)+(CK30*10)+(CL30*10)+(CM30*15)+(CN30*20)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CU30/2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DF30/2</f>
        <v>0</v>
      </c>
      <c r="DM30" s="3">
        <f>(DG30*3)+(DH30*5)+(DI30*5)+(DJ30*20)</f>
        <v>0</v>
      </c>
      <c r="DN30" s="11">
        <f>DK30+DL30+DM30</f>
        <v>0</v>
      </c>
    </row>
    <row r="31" spans="1:118" ht="15">
      <c r="A31" s="33"/>
      <c r="B31" s="34"/>
      <c r="C31" s="61"/>
      <c r="D31" s="58"/>
      <c r="E31" s="58"/>
      <c r="F31" s="30"/>
      <c r="G31" s="31"/>
      <c r="H31" s="21"/>
      <c r="I31" s="7"/>
      <c r="J31" s="23"/>
      <c r="K31" s="12"/>
      <c r="L31" s="2"/>
      <c r="M31" s="2"/>
      <c r="N31" s="2"/>
      <c r="O31" s="2"/>
      <c r="P31" s="2"/>
      <c r="Q31" s="2"/>
      <c r="R31" s="3"/>
      <c r="S31" s="3"/>
      <c r="T31" s="3"/>
      <c r="U31" s="3"/>
      <c r="V31" s="3"/>
      <c r="W31" s="13"/>
      <c r="X31" s="6"/>
      <c r="Y31" s="10"/>
      <c r="Z31" s="3"/>
      <c r="AA31" s="11"/>
      <c r="AB31" s="29"/>
      <c r="AC31" s="12"/>
      <c r="AD31" s="2"/>
      <c r="AE31" s="2"/>
      <c r="AF31" s="2"/>
      <c r="AG31" s="3"/>
      <c r="AH31" s="3"/>
      <c r="AI31" s="3"/>
      <c r="AJ31" s="3"/>
      <c r="AK31" s="3"/>
      <c r="AL31" s="3"/>
      <c r="AM31" s="6"/>
      <c r="AN31" s="10"/>
      <c r="AO31" s="3"/>
      <c r="AP31" s="11"/>
      <c r="AQ31" s="29"/>
      <c r="AR31" s="12"/>
      <c r="AS31" s="2"/>
      <c r="AT31" s="2"/>
      <c r="AU31" s="3"/>
      <c r="AV31" s="3"/>
      <c r="AW31" s="3"/>
      <c r="AX31" s="3"/>
      <c r="AY31" s="3"/>
      <c r="AZ31" s="3"/>
      <c r="BA31" s="6"/>
      <c r="BB31" s="10"/>
      <c r="BC31" s="3"/>
      <c r="BD31" s="11"/>
      <c r="BE31" s="29"/>
      <c r="BF31" s="12"/>
      <c r="BG31" s="2"/>
      <c r="BH31" s="2"/>
      <c r="BI31" s="3"/>
      <c r="BJ31" s="3"/>
      <c r="BK31" s="3"/>
      <c r="BL31" s="3"/>
      <c r="BM31" s="3"/>
      <c r="BN31" s="3"/>
      <c r="BO31" s="6"/>
      <c r="BP31" s="10"/>
      <c r="BQ31" s="3"/>
      <c r="BR31" s="11"/>
      <c r="BS31" s="29"/>
      <c r="BT31" s="12"/>
      <c r="BU31" s="2"/>
      <c r="BV31" s="2"/>
      <c r="BW31" s="3"/>
      <c r="BX31" s="3"/>
      <c r="BY31" s="3"/>
      <c r="BZ31" s="3"/>
      <c r="CA31" s="3"/>
      <c r="CB31" s="3"/>
      <c r="CC31" s="6"/>
      <c r="CD31" s="10"/>
      <c r="CE31" s="3"/>
      <c r="CF31" s="11"/>
      <c r="CG31" s="29"/>
      <c r="CH31" s="12"/>
      <c r="CI31" s="2"/>
      <c r="CJ31" s="3"/>
      <c r="CK31" s="3"/>
      <c r="CL31" s="3"/>
      <c r="CM31" s="3"/>
      <c r="CN31" s="3"/>
      <c r="CO31" s="6"/>
      <c r="CP31" s="10"/>
      <c r="CQ31" s="3"/>
      <c r="CR31" s="11"/>
      <c r="CS31" s="12"/>
      <c r="CT31" s="2"/>
      <c r="CU31" s="3"/>
      <c r="CV31" s="3"/>
      <c r="CW31" s="3"/>
      <c r="CX31" s="3"/>
      <c r="CY31" s="3"/>
      <c r="CZ31" s="6"/>
      <c r="DA31" s="10"/>
      <c r="DB31" s="3"/>
      <c r="DC31" s="11"/>
      <c r="DD31" s="12"/>
      <c r="DE31" s="2"/>
      <c r="DF31" s="3"/>
      <c r="DG31" s="3"/>
      <c r="DH31" s="3"/>
      <c r="DI31" s="3"/>
      <c r="DJ31" s="3"/>
      <c r="DK31" s="6"/>
      <c r="DL31" s="10"/>
      <c r="DM31" s="3"/>
      <c r="DN31" s="11"/>
    </row>
    <row r="32" spans="1:118" ht="15">
      <c r="A32" s="33"/>
      <c r="B32" s="34"/>
      <c r="C32" s="61" t="s">
        <v>68</v>
      </c>
      <c r="D32" s="58"/>
      <c r="E32" s="58"/>
      <c r="F32" s="30"/>
      <c r="G32" s="31"/>
      <c r="H32" s="21"/>
      <c r="I32" s="7"/>
      <c r="J32" s="23"/>
      <c r="K32" s="1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13"/>
      <c r="X32" s="6"/>
      <c r="Y32" s="10"/>
      <c r="Z32" s="3"/>
      <c r="AA32" s="11"/>
      <c r="AB32" s="29"/>
      <c r="AC32" s="12"/>
      <c r="AD32" s="2"/>
      <c r="AE32" s="2"/>
      <c r="AF32" s="2"/>
      <c r="AG32" s="3"/>
      <c r="AH32" s="3"/>
      <c r="AI32" s="3"/>
      <c r="AJ32" s="3"/>
      <c r="AK32" s="3"/>
      <c r="AL32" s="3"/>
      <c r="AM32" s="6"/>
      <c r="AN32" s="10"/>
      <c r="AO32" s="3"/>
      <c r="AP32" s="11"/>
      <c r="AQ32" s="29"/>
      <c r="AR32" s="12"/>
      <c r="AS32" s="2"/>
      <c r="AT32" s="2"/>
      <c r="AU32" s="3"/>
      <c r="AV32" s="3"/>
      <c r="AW32" s="3"/>
      <c r="AX32" s="3"/>
      <c r="AY32" s="3"/>
      <c r="AZ32" s="3"/>
      <c r="BA32" s="6"/>
      <c r="BB32" s="10"/>
      <c r="BC32" s="3"/>
      <c r="BD32" s="11"/>
      <c r="BE32" s="29"/>
      <c r="BF32" s="12"/>
      <c r="BG32" s="2"/>
      <c r="BH32" s="2"/>
      <c r="BI32" s="3"/>
      <c r="BJ32" s="3"/>
      <c r="BK32" s="3"/>
      <c r="BL32" s="3"/>
      <c r="BM32" s="3"/>
      <c r="BN32" s="3"/>
      <c r="BO32" s="6"/>
      <c r="BP32" s="10"/>
      <c r="BQ32" s="3"/>
      <c r="BR32" s="11"/>
      <c r="BS32" s="29"/>
      <c r="BT32" s="12"/>
      <c r="BU32" s="2"/>
      <c r="BV32" s="2"/>
      <c r="BW32" s="3"/>
      <c r="BX32" s="3"/>
      <c r="BY32" s="3"/>
      <c r="BZ32" s="3"/>
      <c r="CA32" s="3"/>
      <c r="CB32" s="3"/>
      <c r="CC32" s="6"/>
      <c r="CD32" s="10"/>
      <c r="CE32" s="3"/>
      <c r="CF32" s="11"/>
      <c r="CG32" s="29"/>
      <c r="CH32" s="12"/>
      <c r="CI32" s="2"/>
      <c r="CJ32" s="3"/>
      <c r="CK32" s="3"/>
      <c r="CL32" s="3"/>
      <c r="CM32" s="3"/>
      <c r="CN32" s="3"/>
      <c r="CO32" s="6"/>
      <c r="CP32" s="10"/>
      <c r="CQ32" s="3"/>
      <c r="CR32" s="11"/>
      <c r="CS32" s="12"/>
      <c r="CT32" s="2"/>
      <c r="CU32" s="3"/>
      <c r="CV32" s="3"/>
      <c r="CW32" s="3"/>
      <c r="CX32" s="3"/>
      <c r="CY32" s="3"/>
      <c r="CZ32" s="6"/>
      <c r="DA32" s="10"/>
      <c r="DB32" s="3"/>
      <c r="DC32" s="11"/>
      <c r="DD32" s="12"/>
      <c r="DE32" s="2"/>
      <c r="DF32" s="3"/>
      <c r="DG32" s="3"/>
      <c r="DH32" s="3"/>
      <c r="DI32" s="3"/>
      <c r="DJ32" s="3"/>
      <c r="DK32" s="6"/>
      <c r="DL32" s="10"/>
      <c r="DM32" s="3"/>
      <c r="DN32" s="11"/>
    </row>
    <row r="33" spans="1:118" ht="15">
      <c r="A33" s="33">
        <v>20</v>
      </c>
      <c r="B33" s="34"/>
      <c r="C33" s="44" t="s">
        <v>66</v>
      </c>
      <c r="D33" s="25"/>
      <c r="E33" s="45" t="s">
        <v>67</v>
      </c>
      <c r="F33" s="30">
        <f xml:space="preserve"> AB33+AQ33+BE33+BS33</f>
        <v>120.56834436812282</v>
      </c>
      <c r="G33" s="31">
        <f>H33+I33+J33</f>
        <v>520.94000000000005</v>
      </c>
      <c r="H33" s="21">
        <f>X33+AM33+BA33+BO33+CC33+CO33+CZ33+DK33</f>
        <v>350.94</v>
      </c>
      <c r="I33" s="7">
        <f>Z33+AO33+BC33+BQ33+CE33+CQ33+DB33+DM33</f>
        <v>35</v>
      </c>
      <c r="J33" s="23">
        <f>R33+AG33+AU33+BI33+BW33+CJ33+CU33+DF33</f>
        <v>135</v>
      </c>
      <c r="K33" s="12">
        <v>34.83</v>
      </c>
      <c r="L33" s="2"/>
      <c r="M33" s="2"/>
      <c r="N33" s="2"/>
      <c r="O33" s="2"/>
      <c r="P33" s="2"/>
      <c r="Q33" s="2"/>
      <c r="R33" s="3">
        <v>91</v>
      </c>
      <c r="S33" s="3"/>
      <c r="T33" s="3">
        <v>1</v>
      </c>
      <c r="U33" s="3"/>
      <c r="V33" s="3"/>
      <c r="W33" s="13"/>
      <c r="X33" s="6">
        <f>IF(K33="DQ",0,K33+L33+M33+N33+O33+P33+Q33)</f>
        <v>34.83</v>
      </c>
      <c r="Y33" s="10">
        <f>R33</f>
        <v>91</v>
      </c>
      <c r="Z33" s="3">
        <f>(S33*5)+(T33*10)+(U33*10)+(V33*15)+(W33*20)</f>
        <v>10</v>
      </c>
      <c r="AA33" s="11">
        <f>IF(K33="DQ",0,X33+Y33+Z33)</f>
        <v>135.82999999999998</v>
      </c>
      <c r="AB33" s="29">
        <f>(MIN(AA$5:AA$30)/AA33)*100</f>
        <v>18.147684605757199</v>
      </c>
      <c r="AC33" s="12">
        <v>108.35</v>
      </c>
      <c r="AD33" s="2"/>
      <c r="AE33" s="2"/>
      <c r="AF33" s="2"/>
      <c r="AG33" s="3">
        <v>10</v>
      </c>
      <c r="AH33" s="3"/>
      <c r="AI33" s="3"/>
      <c r="AJ33" s="3"/>
      <c r="AK33" s="3"/>
      <c r="AL33" s="3"/>
      <c r="AM33" s="6">
        <f>IF(AC33="DQ",0,AC33+AD33+AE33+AF33)</f>
        <v>108.35</v>
      </c>
      <c r="AN33" s="10">
        <f>AG33</f>
        <v>10</v>
      </c>
      <c r="AO33" s="3">
        <f>(AH33*5)+(AI33*10)+(AJ33*10)+(AK33*15)+(AL33*20)</f>
        <v>0</v>
      </c>
      <c r="AP33" s="11">
        <f>IF(AC33="DQ",0,AM33+AN33+AO33)</f>
        <v>118.35</v>
      </c>
      <c r="AQ33" s="29">
        <f>(MIN(AP$5:AP$30)/AP33)*100</f>
        <v>27.841149133924802</v>
      </c>
      <c r="AR33" s="12">
        <v>101.09</v>
      </c>
      <c r="AS33" s="2"/>
      <c r="AT33" s="2"/>
      <c r="AU33" s="3">
        <v>4</v>
      </c>
      <c r="AV33" s="3"/>
      <c r="AW33" s="3"/>
      <c r="AX33" s="3"/>
      <c r="AY33" s="3"/>
      <c r="AZ33" s="3"/>
      <c r="BA33" s="6">
        <f>AR33+AS33+AT33</f>
        <v>101.09</v>
      </c>
      <c r="BB33" s="10">
        <f>AU33</f>
        <v>4</v>
      </c>
      <c r="BC33" s="3">
        <f>(AV33*5)+(AW33*10)+(AX33*10)+(AY33*15)+(AZ33*20)</f>
        <v>0</v>
      </c>
      <c r="BD33" s="11">
        <f>BA33+BB33+BC33</f>
        <v>105.09</v>
      </c>
      <c r="BE33" s="29">
        <f>(MIN(BD$5:BD$30)/BD33)*100</f>
        <v>38.85241221809877</v>
      </c>
      <c r="BF33" s="12">
        <v>106.67</v>
      </c>
      <c r="BG33" s="2"/>
      <c r="BH33" s="2"/>
      <c r="BI33" s="3">
        <v>30</v>
      </c>
      <c r="BJ33" s="3">
        <v>1</v>
      </c>
      <c r="BK33" s="3"/>
      <c r="BL33" s="3">
        <v>2</v>
      </c>
      <c r="BM33" s="3"/>
      <c r="BN33" s="3"/>
      <c r="BO33" s="6">
        <f>BF33+BG33+BH33</f>
        <v>106.67</v>
      </c>
      <c r="BP33" s="10">
        <f>BI33</f>
        <v>30</v>
      </c>
      <c r="BQ33" s="3">
        <f>(BJ33*5)+(BK33*10)+(BL33*10)+(BM33*15)+(BN33*20)</f>
        <v>25</v>
      </c>
      <c r="BR33" s="11">
        <f>IF(BF33="DQ",0,BO33+BP33+BQ33)</f>
        <v>161.67000000000002</v>
      </c>
      <c r="BS33" s="29">
        <f>(MIN(BR$5:BR$30)/BR33)*100</f>
        <v>35.727098410342052</v>
      </c>
      <c r="BT33" s="12"/>
      <c r="BU33" s="2"/>
      <c r="BV33" s="2"/>
      <c r="BW33" s="3"/>
      <c r="BX33" s="3"/>
      <c r="BY33" s="3"/>
      <c r="BZ33" s="3"/>
      <c r="CA33" s="3"/>
      <c r="CB33" s="3"/>
      <c r="CC33" s="6">
        <f>IF(BT33="DQ",0,BT33+BU33+BV33)</f>
        <v>0</v>
      </c>
      <c r="CD33" s="10">
        <f>BW33</f>
        <v>0</v>
      </c>
      <c r="CE33" s="3">
        <f>(BX33*5)+(BY33*10)+(BZ33*10)+(CA33*15)+(CB33*20)</f>
        <v>0</v>
      </c>
      <c r="CF33" s="11">
        <f>IF(BT33="DQ",0,CC33+CD33+CE33)</f>
        <v>0</v>
      </c>
      <c r="CG33" s="29" t="e">
        <f>(MIN(CF$5:CF$30)/CF33)*100</f>
        <v>#DIV/0!</v>
      </c>
      <c r="CH33" s="12"/>
      <c r="CI33" s="2"/>
      <c r="CJ33" s="3"/>
      <c r="CK33" s="3"/>
      <c r="CL33" s="3"/>
      <c r="CM33" s="3"/>
      <c r="CN33" s="3"/>
      <c r="CO33" s="6">
        <f>CH33+CI33</f>
        <v>0</v>
      </c>
      <c r="CP33" s="10">
        <f>CJ33/2</f>
        <v>0</v>
      </c>
      <c r="CQ33" s="3">
        <f>(CJ33*5)+(CK33*10)+(CL33*10)+(CM33*15)+(CN33*20)</f>
        <v>0</v>
      </c>
      <c r="CR33" s="11">
        <f>CO33+CP33+CQ33</f>
        <v>0</v>
      </c>
      <c r="CS33" s="12"/>
      <c r="CT33" s="2"/>
      <c r="CU33" s="3"/>
      <c r="CV33" s="3"/>
      <c r="CW33" s="3"/>
      <c r="CX33" s="3"/>
      <c r="CY33" s="3"/>
      <c r="CZ33" s="6">
        <f>CS33+CT33</f>
        <v>0</v>
      </c>
      <c r="DA33" s="10">
        <f>CU33/2</f>
        <v>0</v>
      </c>
      <c r="DB33" s="3">
        <f>(CV33*3)+(CW33*5)+(CX33*5)+(CY33*20)</f>
        <v>0</v>
      </c>
      <c r="DC33" s="11">
        <f>CZ33+DA33+DB33</f>
        <v>0</v>
      </c>
      <c r="DD33" s="12"/>
      <c r="DE33" s="2"/>
      <c r="DF33" s="3"/>
      <c r="DG33" s="3"/>
      <c r="DH33" s="3"/>
      <c r="DI33" s="3"/>
      <c r="DJ33" s="3"/>
      <c r="DK33" s="6">
        <f>DD33+DE33</f>
        <v>0</v>
      </c>
      <c r="DL33" s="10">
        <f>DF33/2</f>
        <v>0</v>
      </c>
      <c r="DM33" s="3">
        <f>(DG33*3)+(DH33*5)+(DI33*5)+(DJ33*20)</f>
        <v>0</v>
      </c>
      <c r="DN33" s="11">
        <f>DK33+DL33+DM33</f>
        <v>0</v>
      </c>
    </row>
    <row r="34" spans="1:118" ht="15">
      <c r="A34" s="33"/>
      <c r="B34" s="34"/>
      <c r="C34" s="61"/>
      <c r="D34" s="58"/>
      <c r="E34" s="58"/>
      <c r="F34" s="30"/>
      <c r="G34" s="31"/>
      <c r="H34" s="21"/>
      <c r="I34" s="7"/>
      <c r="J34" s="23"/>
      <c r="K34" s="12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13"/>
      <c r="X34" s="6"/>
      <c r="Y34" s="10"/>
      <c r="Z34" s="3"/>
      <c r="AA34" s="11"/>
      <c r="AB34" s="29"/>
      <c r="AC34" s="12"/>
      <c r="AD34" s="2"/>
      <c r="AE34" s="2"/>
      <c r="AF34" s="2"/>
      <c r="AG34" s="3"/>
      <c r="AH34" s="3"/>
      <c r="AI34" s="3"/>
      <c r="AJ34" s="3"/>
      <c r="AK34" s="3"/>
      <c r="AL34" s="3"/>
      <c r="AM34" s="6"/>
      <c r="AN34" s="10"/>
      <c r="AO34" s="3"/>
      <c r="AP34" s="11"/>
      <c r="AQ34" s="29"/>
      <c r="AR34" s="12"/>
      <c r="AS34" s="2"/>
      <c r="AT34" s="2"/>
      <c r="AU34" s="3"/>
      <c r="AV34" s="3"/>
      <c r="AW34" s="3"/>
      <c r="AX34" s="3"/>
      <c r="AY34" s="3"/>
      <c r="AZ34" s="3"/>
      <c r="BA34" s="6"/>
      <c r="BB34" s="10"/>
      <c r="BC34" s="3"/>
      <c r="BD34" s="11"/>
      <c r="BE34" s="29"/>
      <c r="BF34" s="12"/>
      <c r="BG34" s="2"/>
      <c r="BH34" s="2"/>
      <c r="BI34" s="3"/>
      <c r="BJ34" s="3"/>
      <c r="BK34" s="3"/>
      <c r="BL34" s="3"/>
      <c r="BM34" s="3"/>
      <c r="BN34" s="3"/>
      <c r="BO34" s="6"/>
      <c r="BP34" s="10"/>
      <c r="BQ34" s="3"/>
      <c r="BR34" s="11"/>
      <c r="BS34" s="29"/>
      <c r="BT34" s="12"/>
      <c r="BU34" s="2"/>
      <c r="BV34" s="2"/>
      <c r="BW34" s="3"/>
      <c r="BX34" s="3"/>
      <c r="BY34" s="3"/>
      <c r="BZ34" s="3"/>
      <c r="CA34" s="3"/>
      <c r="CB34" s="3"/>
      <c r="CC34" s="6"/>
      <c r="CD34" s="10"/>
      <c r="CE34" s="3"/>
      <c r="CF34" s="11"/>
      <c r="CG34" s="29"/>
      <c r="CH34" s="12"/>
      <c r="CI34" s="2"/>
      <c r="CJ34" s="3"/>
      <c r="CK34" s="3"/>
      <c r="CL34" s="3"/>
      <c r="CM34" s="3"/>
      <c r="CN34" s="3"/>
      <c r="CO34" s="6"/>
      <c r="CP34" s="10"/>
      <c r="CQ34" s="3"/>
      <c r="CR34" s="11"/>
      <c r="CS34" s="12"/>
      <c r="CT34" s="2"/>
      <c r="CU34" s="3"/>
      <c r="CV34" s="3"/>
      <c r="CW34" s="3"/>
      <c r="CX34" s="3"/>
      <c r="CY34" s="3"/>
      <c r="CZ34" s="6"/>
      <c r="DA34" s="10"/>
      <c r="DB34" s="3"/>
      <c r="DC34" s="11"/>
      <c r="DD34" s="12"/>
      <c r="DE34" s="2"/>
      <c r="DF34" s="3"/>
      <c r="DG34" s="3"/>
      <c r="DH34" s="3"/>
      <c r="DI34" s="3"/>
      <c r="DJ34" s="3"/>
      <c r="DK34" s="6"/>
      <c r="DL34" s="10"/>
      <c r="DM34" s="3"/>
      <c r="DN34" s="11"/>
    </row>
    <row r="35" spans="1:118" ht="15">
      <c r="A35" s="33"/>
      <c r="B35" s="34"/>
      <c r="C35" s="61" t="s">
        <v>69</v>
      </c>
      <c r="D35" s="58"/>
      <c r="E35" s="58"/>
      <c r="F35" s="30"/>
      <c r="G35" s="31"/>
      <c r="H35" s="21"/>
      <c r="I35" s="7"/>
      <c r="J35" s="23"/>
      <c r="K35" s="12"/>
      <c r="L35" s="2"/>
      <c r="M35" s="2"/>
      <c r="N35" s="2"/>
      <c r="O35" s="2"/>
      <c r="P35" s="2"/>
      <c r="Q35" s="2"/>
      <c r="R35" s="3"/>
      <c r="S35" s="3"/>
      <c r="T35" s="3"/>
      <c r="U35" s="3"/>
      <c r="V35" s="3"/>
      <c r="W35" s="13"/>
      <c r="X35" s="6"/>
      <c r="Y35" s="10"/>
      <c r="Z35" s="3"/>
      <c r="AA35" s="11"/>
      <c r="AB35" s="29"/>
      <c r="AC35" s="12"/>
      <c r="AD35" s="2"/>
      <c r="AE35" s="2"/>
      <c r="AF35" s="2"/>
      <c r="AG35" s="3"/>
      <c r="AH35" s="3"/>
      <c r="AI35" s="3"/>
      <c r="AJ35" s="3"/>
      <c r="AK35" s="3"/>
      <c r="AL35" s="3"/>
      <c r="AM35" s="6"/>
      <c r="AN35" s="10"/>
      <c r="AO35" s="3"/>
      <c r="AP35" s="11"/>
      <c r="AQ35" s="29"/>
      <c r="AR35" s="12"/>
      <c r="AS35" s="2"/>
      <c r="AT35" s="2"/>
      <c r="AU35" s="3"/>
      <c r="AV35" s="3"/>
      <c r="AW35" s="3"/>
      <c r="AX35" s="3"/>
      <c r="AY35" s="3"/>
      <c r="AZ35" s="3"/>
      <c r="BA35" s="6"/>
      <c r="BB35" s="10"/>
      <c r="BC35" s="3"/>
      <c r="BD35" s="11"/>
      <c r="BE35" s="29"/>
      <c r="BF35" s="12"/>
      <c r="BG35" s="2"/>
      <c r="BH35" s="2"/>
      <c r="BI35" s="3"/>
      <c r="BJ35" s="3"/>
      <c r="BK35" s="3"/>
      <c r="BL35" s="3"/>
      <c r="BM35" s="3"/>
      <c r="BN35" s="3"/>
      <c r="BO35" s="6"/>
      <c r="BP35" s="10"/>
      <c r="BQ35" s="3"/>
      <c r="BR35" s="11"/>
      <c r="BS35" s="29"/>
      <c r="BT35" s="12"/>
      <c r="BU35" s="2"/>
      <c r="BV35" s="2"/>
      <c r="BW35" s="3"/>
      <c r="BX35" s="3"/>
      <c r="BY35" s="3"/>
      <c r="BZ35" s="3"/>
      <c r="CA35" s="3"/>
      <c r="CB35" s="3"/>
      <c r="CC35" s="6"/>
      <c r="CD35" s="10"/>
      <c r="CE35" s="3"/>
      <c r="CF35" s="11"/>
      <c r="CG35" s="29"/>
      <c r="CH35" s="12"/>
      <c r="CI35" s="2"/>
      <c r="CJ35" s="3"/>
      <c r="CK35" s="3"/>
      <c r="CL35" s="3"/>
      <c r="CM35" s="3"/>
      <c r="CN35" s="3"/>
      <c r="CO35" s="6"/>
      <c r="CP35" s="10"/>
      <c r="CQ35" s="3"/>
      <c r="CR35" s="11"/>
      <c r="CS35" s="12"/>
      <c r="CT35" s="2"/>
      <c r="CU35" s="3"/>
      <c r="CV35" s="3"/>
      <c r="CW35" s="3"/>
      <c r="CX35" s="3"/>
      <c r="CY35" s="3"/>
      <c r="CZ35" s="6"/>
      <c r="DA35" s="10"/>
      <c r="DB35" s="3"/>
      <c r="DC35" s="11"/>
      <c r="DD35" s="12"/>
      <c r="DE35" s="2"/>
      <c r="DF35" s="3"/>
      <c r="DG35" s="3"/>
      <c r="DH35" s="3"/>
      <c r="DI35" s="3"/>
      <c r="DJ35" s="3"/>
      <c r="DK35" s="6"/>
      <c r="DL35" s="10"/>
      <c r="DM35" s="3"/>
      <c r="DN35" s="11"/>
    </row>
    <row r="36" spans="1:118" ht="15">
      <c r="A36" s="33">
        <v>23</v>
      </c>
      <c r="B36" s="34"/>
      <c r="C36" s="8" t="s">
        <v>59</v>
      </c>
      <c r="D36" s="8"/>
      <c r="E36" s="8" t="s">
        <v>60</v>
      </c>
      <c r="F36" s="30">
        <f xml:space="preserve"> AB36+AQ36+BE36+BS36</f>
        <v>91.557445724431474</v>
      </c>
      <c r="G36" s="31">
        <f>H36+I36+J36</f>
        <v>478.77</v>
      </c>
      <c r="H36" s="21">
        <f>X36+AM36+BA36+BO36+CC36+CO36+CZ36+DK36</f>
        <v>174.76999999999998</v>
      </c>
      <c r="I36" s="7">
        <f>Z36+AO36+BC36+BQ36+CE36+CQ36+DB36+DM36</f>
        <v>95</v>
      </c>
      <c r="J36" s="23">
        <f>R36+AG36+AU36+BI36+BW36+CJ36+CU36+DF36</f>
        <v>209</v>
      </c>
      <c r="K36" s="12" t="s">
        <v>61</v>
      </c>
      <c r="L36" s="2"/>
      <c r="M36" s="2"/>
      <c r="N36" s="2"/>
      <c r="O36" s="2"/>
      <c r="P36" s="2"/>
      <c r="Q36" s="2"/>
      <c r="R36" s="3"/>
      <c r="S36" s="3"/>
      <c r="T36" s="3"/>
      <c r="U36" s="3"/>
      <c r="V36" s="3"/>
      <c r="W36" s="13"/>
      <c r="X36" s="6">
        <f>IF(K36="DQ",0,K36+L36+M36+N36+O36+P36+Q36)</f>
        <v>0</v>
      </c>
      <c r="Y36" s="10">
        <f>R36</f>
        <v>0</v>
      </c>
      <c r="Z36" s="3">
        <f>(S36*5)+(T36*10)+(U36*10)+(V36*15)+(W36*20)</f>
        <v>0</v>
      </c>
      <c r="AA36" s="11">
        <f>IF(K36="DQ",0,X36+Y36+Z36)</f>
        <v>0</v>
      </c>
      <c r="AB36" s="29">
        <v>0</v>
      </c>
      <c r="AC36" s="12">
        <v>67.06</v>
      </c>
      <c r="AD36" s="2"/>
      <c r="AE36" s="2"/>
      <c r="AF36" s="2"/>
      <c r="AG36" s="3">
        <v>10</v>
      </c>
      <c r="AH36" s="3"/>
      <c r="AI36" s="3"/>
      <c r="AJ36" s="3"/>
      <c r="AK36" s="3"/>
      <c r="AL36" s="3"/>
      <c r="AM36" s="6">
        <f>IF(AC36="DQ",0,AC36+AD36+AE36+AF36)</f>
        <v>67.06</v>
      </c>
      <c r="AN36" s="10">
        <f>AG36</f>
        <v>10</v>
      </c>
      <c r="AO36" s="3">
        <f>(AH36*5)+(AI36*10)+(AJ36*10)+(AK36*15)+(AL36*20)</f>
        <v>0</v>
      </c>
      <c r="AP36" s="11">
        <f>IF(AC36="DQ",0,AM36+AN36+AO36)</f>
        <v>77.06</v>
      </c>
      <c r="AQ36" s="29">
        <f>(MIN(AP$5:AP$30)/AP36)*100</f>
        <v>42.758889177264471</v>
      </c>
      <c r="AR36" s="12">
        <v>46.51</v>
      </c>
      <c r="AS36" s="2"/>
      <c r="AT36" s="2"/>
      <c r="AU36" s="3">
        <v>89</v>
      </c>
      <c r="AV36" s="3"/>
      <c r="AW36" s="3">
        <v>2</v>
      </c>
      <c r="AX36" s="3">
        <v>2</v>
      </c>
      <c r="AY36" s="3"/>
      <c r="AZ36" s="3"/>
      <c r="BA36" s="6">
        <f>AR36+AS36+AT36</f>
        <v>46.51</v>
      </c>
      <c r="BB36" s="10">
        <f>AU36</f>
        <v>89</v>
      </c>
      <c r="BC36" s="3">
        <f>(AV36*5)+(AW36*10)+(AX36*10)+(AY36*15)+(AZ36*20)</f>
        <v>40</v>
      </c>
      <c r="BD36" s="11">
        <f>BA36+BB36+BC36</f>
        <v>175.51</v>
      </c>
      <c r="BE36" s="29">
        <f>(MIN(BD$5:BD$30)/BD36)*100</f>
        <v>23.263631701897328</v>
      </c>
      <c r="BF36" s="12">
        <v>61.2</v>
      </c>
      <c r="BG36" s="2"/>
      <c r="BH36" s="2"/>
      <c r="BI36" s="3">
        <v>110</v>
      </c>
      <c r="BJ36" s="3">
        <v>1</v>
      </c>
      <c r="BK36" s="3">
        <v>4</v>
      </c>
      <c r="BL36" s="3">
        <v>1</v>
      </c>
      <c r="BM36" s="3"/>
      <c r="BN36" s="3"/>
      <c r="BO36" s="6">
        <f>BF36+BG36+BH36</f>
        <v>61.2</v>
      </c>
      <c r="BP36" s="10">
        <f>BI36</f>
        <v>110</v>
      </c>
      <c r="BQ36" s="3">
        <f>(BJ36*5)+(BK36*10)+(BL36*10)+(BM36*15)+(BN36*20)</f>
        <v>55</v>
      </c>
      <c r="BR36" s="11">
        <f>IF(BF36="DQ",0,BO36+BP36+BQ36)</f>
        <v>226.2</v>
      </c>
      <c r="BS36" s="29">
        <f>(MIN(BR$5:BR$30)/BR36)*100</f>
        <v>25.534924845269675</v>
      </c>
      <c r="BT36" s="12"/>
      <c r="BU36" s="2"/>
      <c r="BV36" s="2"/>
      <c r="BW36" s="3"/>
      <c r="BX36" s="3"/>
      <c r="BY36" s="3"/>
      <c r="BZ36" s="3"/>
      <c r="CA36" s="3"/>
      <c r="CB36" s="3"/>
      <c r="CC36" s="6">
        <f>IF(BT36="DQ",0,BT36+BU36+BV36)</f>
        <v>0</v>
      </c>
      <c r="CD36" s="10">
        <f>BW36</f>
        <v>0</v>
      </c>
      <c r="CE36" s="3">
        <f>(BX36*5)+(BY36*10)+(BZ36*10)+(CA36*15)+(CB36*20)</f>
        <v>0</v>
      </c>
      <c r="CF36" s="11">
        <f>IF(BT36="DQ",0,CC36+CD36+CE36)</f>
        <v>0</v>
      </c>
      <c r="CG36" s="29" t="e">
        <f>(MIN(CF$5:CF$30)/CF36)*100</f>
        <v>#DIV/0!</v>
      </c>
      <c r="CH36" s="12"/>
      <c r="CI36" s="2"/>
      <c r="CJ36" s="3"/>
      <c r="CK36" s="3"/>
      <c r="CL36" s="3"/>
      <c r="CM36" s="3"/>
      <c r="CN36" s="3"/>
      <c r="CO36" s="6">
        <f>CH36+CI36</f>
        <v>0</v>
      </c>
      <c r="CP36" s="10">
        <f>CJ36/2</f>
        <v>0</v>
      </c>
      <c r="CQ36" s="3">
        <f>(CJ36*5)+(CK36*10)+(CL36*10)+(CM36*15)+(CN36*20)</f>
        <v>0</v>
      </c>
      <c r="CR36" s="11">
        <f>CO36+CP36+CQ36</f>
        <v>0</v>
      </c>
      <c r="CS36" s="12"/>
      <c r="CT36" s="2"/>
      <c r="CU36" s="3"/>
      <c r="CV36" s="3"/>
      <c r="CW36" s="3"/>
      <c r="CX36" s="3"/>
      <c r="CY36" s="3"/>
      <c r="CZ36" s="6">
        <f>CS36+CT36</f>
        <v>0</v>
      </c>
      <c r="DA36" s="10">
        <f>CU36/2</f>
        <v>0</v>
      </c>
      <c r="DB36" s="3">
        <f>(CV36*3)+(CW36*5)+(CX36*5)+(CY36*20)</f>
        <v>0</v>
      </c>
      <c r="DC36" s="11">
        <f>CZ36+DA36+DB36</f>
        <v>0</v>
      </c>
      <c r="DD36" s="12"/>
      <c r="DE36" s="2"/>
      <c r="DF36" s="3"/>
      <c r="DG36" s="3"/>
      <c r="DH36" s="3"/>
      <c r="DI36" s="3"/>
      <c r="DJ36" s="3"/>
      <c r="DK36" s="6">
        <f>DD36+DE36</f>
        <v>0</v>
      </c>
      <c r="DL36" s="10">
        <f>DF36/2</f>
        <v>0</v>
      </c>
      <c r="DM36" s="3">
        <f>(DG36*3)+(DH36*5)+(DI36*5)+(DJ36*20)</f>
        <v>0</v>
      </c>
      <c r="DN36" s="11">
        <f>DK36+DL36+DM36</f>
        <v>0</v>
      </c>
    </row>
    <row r="37" spans="1:118" ht="15">
      <c r="A37" s="33">
        <v>19</v>
      </c>
      <c r="B37" s="34"/>
      <c r="C37" s="44" t="s">
        <v>65</v>
      </c>
      <c r="D37" s="25"/>
      <c r="E37" s="45" t="s">
        <v>60</v>
      </c>
      <c r="F37" s="30">
        <f xml:space="preserve"> AB37+AQ37+BE37+BS37</f>
        <v>136.8153798995852</v>
      </c>
      <c r="G37" s="31">
        <f>H37+I37+J37</f>
        <v>468.34999999999997</v>
      </c>
      <c r="H37" s="21">
        <f>X37+AM37+BA37+BO37+CC37+CO37+CZ37+DK37</f>
        <v>228.34999999999997</v>
      </c>
      <c r="I37" s="7">
        <f>Z37+AO37+BC37+BQ37+CE37+CQ37+DB37+DM37</f>
        <v>45</v>
      </c>
      <c r="J37" s="23">
        <f>R37+AG37+AU37+BI37+BW37+CJ37+CU37+DF37</f>
        <v>195</v>
      </c>
      <c r="K37" s="12">
        <v>23.25</v>
      </c>
      <c r="L37" s="2"/>
      <c r="M37" s="2"/>
      <c r="N37" s="2"/>
      <c r="O37" s="2"/>
      <c r="P37" s="2"/>
      <c r="Q37" s="2"/>
      <c r="R37" s="3">
        <v>97</v>
      </c>
      <c r="S37" s="3">
        <v>1</v>
      </c>
      <c r="T37" s="3"/>
      <c r="U37" s="3"/>
      <c r="V37" s="3"/>
      <c r="W37" s="13"/>
      <c r="X37" s="6">
        <f>IF(K37="DQ",0,K37+L37+M37+N37+O37+P37+Q37)</f>
        <v>23.25</v>
      </c>
      <c r="Y37" s="10">
        <f>R37</f>
        <v>97</v>
      </c>
      <c r="Z37" s="3">
        <f>(S37*5)+(T37*10)+(U37*10)+(V37*15)+(W37*20)</f>
        <v>5</v>
      </c>
      <c r="AA37" s="11">
        <f>IF(K37="DQ",0,X37+Y37+Z37)</f>
        <v>125.25</v>
      </c>
      <c r="AB37" s="29">
        <f>(MIN(AA$5:AA$30)/AA37)*100</f>
        <v>19.680638722554889</v>
      </c>
      <c r="AC37" s="12">
        <v>65.84</v>
      </c>
      <c r="AD37" s="2"/>
      <c r="AE37" s="2"/>
      <c r="AF37" s="2"/>
      <c r="AG37" s="3">
        <v>13</v>
      </c>
      <c r="AH37" s="3"/>
      <c r="AI37" s="3"/>
      <c r="AJ37" s="3"/>
      <c r="AK37" s="3"/>
      <c r="AL37" s="3"/>
      <c r="AM37" s="6">
        <f>IF(AC37="DQ",0,AC37+AD37+AE37+AF37)</f>
        <v>65.84</v>
      </c>
      <c r="AN37" s="10">
        <f>AG37</f>
        <v>13</v>
      </c>
      <c r="AO37" s="3">
        <f>(AH37*5)+(AI37*10)+(AJ37*10)+(AK37*15)+(AL37*20)</f>
        <v>0</v>
      </c>
      <c r="AP37" s="11">
        <f>IF(AC37="DQ",0,AM37+AN37+AO37)</f>
        <v>78.84</v>
      </c>
      <c r="AQ37" s="29">
        <f>(MIN(AP$5:AP$30)/AP37)*100</f>
        <v>41.793505834601724</v>
      </c>
      <c r="AR37" s="12">
        <v>71.05</v>
      </c>
      <c r="AS37" s="2"/>
      <c r="AT37" s="2"/>
      <c r="AU37" s="3">
        <v>47</v>
      </c>
      <c r="AV37" s="3"/>
      <c r="AW37" s="3"/>
      <c r="AX37" s="3">
        <v>2</v>
      </c>
      <c r="AY37" s="3"/>
      <c r="AZ37" s="3"/>
      <c r="BA37" s="6">
        <f>AR37+AS37+AT37</f>
        <v>71.05</v>
      </c>
      <c r="BB37" s="10">
        <f>AU37</f>
        <v>47</v>
      </c>
      <c r="BC37" s="3">
        <f>(AV37*5)+(AW37*10)+(AX37*10)+(AY37*15)+(AZ37*20)</f>
        <v>20</v>
      </c>
      <c r="BD37" s="11">
        <f>BA37+BB37+BC37</f>
        <v>138.05000000000001</v>
      </c>
      <c r="BE37" s="29">
        <f>(MIN(BD$5:BD$30)/BD37)*100</f>
        <v>29.576240492575153</v>
      </c>
      <c r="BF37" s="12">
        <v>68.209999999999994</v>
      </c>
      <c r="BG37" s="2"/>
      <c r="BH37" s="2"/>
      <c r="BI37" s="3">
        <v>38</v>
      </c>
      <c r="BJ37" s="3"/>
      <c r="BK37" s="3"/>
      <c r="BL37" s="3">
        <v>2</v>
      </c>
      <c r="BM37" s="3"/>
      <c r="BN37" s="3"/>
      <c r="BO37" s="6">
        <f>BF37+BG37+BH37</f>
        <v>68.209999999999994</v>
      </c>
      <c r="BP37" s="10">
        <f>BI37</f>
        <v>38</v>
      </c>
      <c r="BQ37" s="3">
        <f>(BJ37*5)+(BK37*10)+(BL37*10)+(BM37*15)+(BN37*20)</f>
        <v>20</v>
      </c>
      <c r="BR37" s="11">
        <f>IF(BF37="DQ",0,BO37+BP37+BQ37)</f>
        <v>126.21</v>
      </c>
      <c r="BS37" s="29">
        <f>(MIN(BR$5:BR$30)/BR37)*100</f>
        <v>45.764994849853416</v>
      </c>
      <c r="BT37" s="12"/>
      <c r="BU37" s="2"/>
      <c r="BV37" s="2"/>
      <c r="BW37" s="3"/>
      <c r="BX37" s="3"/>
      <c r="BY37" s="3"/>
      <c r="BZ37" s="3"/>
      <c r="CA37" s="3"/>
      <c r="CB37" s="3"/>
      <c r="CC37" s="6">
        <f>IF(BT37="DQ",0,BT37+BU37+BV37)</f>
        <v>0</v>
      </c>
      <c r="CD37" s="10">
        <f>BW37</f>
        <v>0</v>
      </c>
      <c r="CE37" s="3">
        <f>(BX37*5)+(BY37*10)+(BZ37*10)+(CA37*15)+(CB37*20)</f>
        <v>0</v>
      </c>
      <c r="CF37" s="11">
        <f>IF(BT37="DQ",0,CC37+CD37+CE37)</f>
        <v>0</v>
      </c>
      <c r="CG37" s="29" t="e">
        <f>(MIN(CF$5:CF$30)/CF37)*100</f>
        <v>#DIV/0!</v>
      </c>
      <c r="CH37" s="12"/>
      <c r="CI37" s="2"/>
      <c r="CJ37" s="3"/>
      <c r="CK37" s="3"/>
      <c r="CL37" s="3"/>
      <c r="CM37" s="3"/>
      <c r="CN37" s="3"/>
      <c r="CO37" s="6">
        <f>CH37+CI37</f>
        <v>0</v>
      </c>
      <c r="CP37" s="10">
        <f>CJ37/2</f>
        <v>0</v>
      </c>
      <c r="CQ37" s="3">
        <f>(CJ37*5)+(CK37*10)+(CL37*10)+(CM37*15)+(CN37*20)</f>
        <v>0</v>
      </c>
      <c r="CR37" s="11">
        <f>CO37+CP37+CQ37</f>
        <v>0</v>
      </c>
      <c r="CS37" s="12"/>
      <c r="CT37" s="2"/>
      <c r="CU37" s="3"/>
      <c r="CV37" s="3"/>
      <c r="CW37" s="3"/>
      <c r="CX37" s="3"/>
      <c r="CY37" s="3"/>
      <c r="CZ37" s="6">
        <f>CS37+CT37</f>
        <v>0</v>
      </c>
      <c r="DA37" s="10">
        <f>CU37/2</f>
        <v>0</v>
      </c>
      <c r="DB37" s="3">
        <f>(CV37*3)+(CW37*5)+(CX37*5)+(CY37*20)</f>
        <v>0</v>
      </c>
      <c r="DC37" s="11">
        <f>CZ37+DA37+DB37</f>
        <v>0</v>
      </c>
      <c r="DD37" s="12"/>
      <c r="DE37" s="2"/>
      <c r="DF37" s="3"/>
      <c r="DG37" s="3"/>
      <c r="DH37" s="3"/>
      <c r="DI37" s="3"/>
      <c r="DJ37" s="3"/>
      <c r="DK37" s="6">
        <f>DD37+DE37</f>
        <v>0</v>
      </c>
      <c r="DL37" s="10">
        <f>DF37/2</f>
        <v>0</v>
      </c>
      <c r="DM37" s="3">
        <f>(DG37*3)+(DH37*5)+(DI37*5)+(DJ37*20)</f>
        <v>0</v>
      </c>
      <c r="DN37" s="11">
        <f>DK37+DL37+DM37</f>
        <v>0</v>
      </c>
    </row>
    <row r="38" spans="1:118">
      <c r="C38" s="58"/>
      <c r="D38" s="58"/>
      <c r="E38" s="58"/>
    </row>
    <row r="40" spans="1:118">
      <c r="Q40" s="27"/>
    </row>
  </sheetData>
  <sortState ref="A3:DN24">
    <sortCondition ref="E3:E24"/>
    <sortCondition descending="1" ref="F3:F24"/>
  </sortState>
  <mergeCells count="20">
    <mergeCell ref="C38:E38"/>
    <mergeCell ref="C27:E27"/>
    <mergeCell ref="C28:E28"/>
    <mergeCell ref="C34:E34"/>
    <mergeCell ref="C15:E15"/>
    <mergeCell ref="C31:E31"/>
    <mergeCell ref="C32:E32"/>
    <mergeCell ref="C35:E35"/>
    <mergeCell ref="C3:E3"/>
    <mergeCell ref="C4:E4"/>
    <mergeCell ref="C6:E6"/>
    <mergeCell ref="C7:E7"/>
    <mergeCell ref="C14:E14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JohnEric</cp:lastModifiedBy>
  <cp:lastPrinted>2014-02-15T22:54:48Z</cp:lastPrinted>
  <dcterms:created xsi:type="dcterms:W3CDTF">2010-05-02T17:04:59Z</dcterms:created>
  <dcterms:modified xsi:type="dcterms:W3CDTF">2014-02-15T22:55:15Z</dcterms:modified>
</cp:coreProperties>
</file>