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/>
  </bookViews>
  <sheets>
    <sheet name="Overall" sheetId="1" r:id="rId1"/>
    <sheet name="By Division" sheetId="2" r:id="rId2"/>
  </sheets>
  <calcPr calcId="124519"/>
</workbook>
</file>

<file path=xl/calcChain.xml><?xml version="1.0" encoding="utf-8"?>
<calcChain xmlns="http://schemas.openxmlformats.org/spreadsheetml/2006/main">
  <c r="BF4" i="1"/>
  <c r="CG13"/>
  <c r="CF13"/>
  <c r="CE13"/>
  <c r="CG12"/>
  <c r="CF12"/>
  <c r="CE12"/>
  <c r="CG14"/>
  <c r="CF14"/>
  <c r="CE14"/>
  <c r="CG5"/>
  <c r="CF5"/>
  <c r="CE5"/>
  <c r="CG9"/>
  <c r="CF9"/>
  <c r="CE9"/>
  <c r="CH9" s="1"/>
  <c r="CG8"/>
  <c r="CF8"/>
  <c r="CE8"/>
  <c r="CG7"/>
  <c r="CF7"/>
  <c r="CE7"/>
  <c r="CH7" s="1"/>
  <c r="CG6"/>
  <c r="CF6"/>
  <c r="CE6"/>
  <c r="BU13"/>
  <c r="BT13"/>
  <c r="BS13"/>
  <c r="BV13" s="1"/>
  <c r="BU12"/>
  <c r="BT12"/>
  <c r="BS12"/>
  <c r="BU14"/>
  <c r="BT14"/>
  <c r="BS14"/>
  <c r="BV14" s="1"/>
  <c r="BU5"/>
  <c r="BT5"/>
  <c r="BS5"/>
  <c r="BU9"/>
  <c r="BT9"/>
  <c r="BS9"/>
  <c r="BU8"/>
  <c r="BT8"/>
  <c r="BS8"/>
  <c r="BU7"/>
  <c r="BT7"/>
  <c r="BS7"/>
  <c r="BU6"/>
  <c r="BT6"/>
  <c r="BS6"/>
  <c r="BF13"/>
  <c r="BF12"/>
  <c r="BF14"/>
  <c r="BF5"/>
  <c r="BF9"/>
  <c r="BF8"/>
  <c r="BF7"/>
  <c r="BF6"/>
  <c r="AS13"/>
  <c r="AS12"/>
  <c r="AS14"/>
  <c r="AS5"/>
  <c r="AS9"/>
  <c r="AS8"/>
  <c r="AS7"/>
  <c r="AS6"/>
  <c r="AF13"/>
  <c r="AF12"/>
  <c r="AF14"/>
  <c r="AF5"/>
  <c r="AF9"/>
  <c r="AF8"/>
  <c r="AF7"/>
  <c r="AF6"/>
  <c r="S13"/>
  <c r="S12"/>
  <c r="S14"/>
  <c r="S5"/>
  <c r="S9"/>
  <c r="S8"/>
  <c r="S7"/>
  <c r="S6"/>
  <c r="J13"/>
  <c r="J12"/>
  <c r="J14"/>
  <c r="J5"/>
  <c r="J9"/>
  <c r="J8"/>
  <c r="J7"/>
  <c r="J6"/>
  <c r="BV6" l="1"/>
  <c r="BV8"/>
  <c r="BV5"/>
  <c r="CH12"/>
  <c r="BV7"/>
  <c r="BV9"/>
  <c r="BV12"/>
  <c r="CH6"/>
  <c r="CH8"/>
  <c r="CH5"/>
  <c r="CH14"/>
  <c r="CH13"/>
  <c r="BH13"/>
  <c r="BH12"/>
  <c r="BH14"/>
  <c r="BH5"/>
  <c r="BH9"/>
  <c r="BH8"/>
  <c r="BH7"/>
  <c r="BH6"/>
  <c r="BG13"/>
  <c r="BG12"/>
  <c r="BG14"/>
  <c r="BG5"/>
  <c r="BG9"/>
  <c r="BG8"/>
  <c r="BG7"/>
  <c r="BG6"/>
  <c r="AU13"/>
  <c r="AU12"/>
  <c r="AU14"/>
  <c r="AU5"/>
  <c r="AU9"/>
  <c r="AU8"/>
  <c r="AU7"/>
  <c r="AU6"/>
  <c r="AT13"/>
  <c r="AT12"/>
  <c r="AT14"/>
  <c r="AT5"/>
  <c r="AT9"/>
  <c r="AT8"/>
  <c r="AT7"/>
  <c r="AT6"/>
  <c r="AH13"/>
  <c r="AH12"/>
  <c r="AH14"/>
  <c r="AH5"/>
  <c r="AH9"/>
  <c r="AH8"/>
  <c r="AH7"/>
  <c r="AH6"/>
  <c r="AG13"/>
  <c r="AG12"/>
  <c r="AG14"/>
  <c r="AI14" s="1"/>
  <c r="AG5"/>
  <c r="AI5" s="1"/>
  <c r="AG9"/>
  <c r="AG8"/>
  <c r="AI8" s="1"/>
  <c r="AG7"/>
  <c r="AG6"/>
  <c r="AI6"/>
  <c r="H13"/>
  <c r="U13"/>
  <c r="T13"/>
  <c r="U12"/>
  <c r="I12" s="1"/>
  <c r="T12"/>
  <c r="U14"/>
  <c r="T14"/>
  <c r="U5"/>
  <c r="T5"/>
  <c r="U9"/>
  <c r="T9"/>
  <c r="U8"/>
  <c r="T8"/>
  <c r="U7"/>
  <c r="T7"/>
  <c r="U6"/>
  <c r="T6"/>
  <c r="I13" l="1"/>
  <c r="AV7"/>
  <c r="AV9"/>
  <c r="H12"/>
  <c r="G12" s="1"/>
  <c r="BI6"/>
  <c r="BI8"/>
  <c r="BI5"/>
  <c r="BI14"/>
  <c r="BI13"/>
  <c r="AI7"/>
  <c r="AI9"/>
  <c r="AI12"/>
  <c r="AV6"/>
  <c r="AV8"/>
  <c r="AV5"/>
  <c r="AV14"/>
  <c r="AV13"/>
  <c r="BI7"/>
  <c r="BI9"/>
  <c r="BI12"/>
  <c r="I14"/>
  <c r="AI13"/>
  <c r="AV12"/>
  <c r="H14"/>
  <c r="G14" s="1"/>
  <c r="G13"/>
  <c r="V6"/>
  <c r="V7"/>
  <c r="V8"/>
  <c r="V9"/>
  <c r="V5"/>
  <c r="V14"/>
  <c r="V12"/>
  <c r="V13"/>
  <c r="H8" l="1"/>
  <c r="I8"/>
  <c r="I7"/>
  <c r="H6"/>
  <c r="G8" l="1"/>
  <c r="I9"/>
  <c r="H7"/>
  <c r="G7" s="1"/>
  <c r="H5"/>
  <c r="I6"/>
  <c r="H9"/>
  <c r="G9" s="1"/>
  <c r="I5"/>
  <c r="G6"/>
  <c r="CI13" l="1"/>
  <c r="CI14"/>
  <c r="CI5"/>
  <c r="CI8"/>
  <c r="CI6"/>
  <c r="CI12"/>
  <c r="CI9"/>
  <c r="CI7"/>
  <c r="BW13"/>
  <c r="BW14"/>
  <c r="BW5"/>
  <c r="BW8"/>
  <c r="BW6"/>
  <c r="BW12"/>
  <c r="BW9"/>
  <c r="BW7"/>
  <c r="G5"/>
  <c r="AJ13"/>
  <c r="AJ14"/>
  <c r="AJ5"/>
  <c r="AJ8"/>
  <c r="AJ6"/>
  <c r="AJ12"/>
  <c r="AJ9"/>
  <c r="AJ7"/>
  <c r="AW5"/>
  <c r="AW8"/>
  <c r="AW6"/>
  <c r="AW9"/>
  <c r="AW7"/>
  <c r="BJ5"/>
  <c r="BJ8"/>
  <c r="BJ9"/>
  <c r="BJ7"/>
  <c r="W7"/>
  <c r="W8"/>
  <c r="F8" s="1"/>
  <c r="W13"/>
  <c r="F13" s="1"/>
  <c r="W14"/>
  <c r="F14" s="1"/>
  <c r="W9"/>
  <c r="F9" s="1"/>
  <c r="W6"/>
  <c r="F6" s="1"/>
  <c r="W12"/>
  <c r="F12" s="1"/>
  <c r="W5"/>
  <c r="F5" s="1"/>
  <c r="F7" l="1"/>
</calcChain>
</file>

<file path=xl/sharedStrings.xml><?xml version="1.0" encoding="utf-8"?>
<sst xmlns="http://schemas.openxmlformats.org/spreadsheetml/2006/main" count="116" uniqueCount="43">
  <si>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</si>
  <si>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</si>
  <si>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</si>
  <si>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</si>
  <si>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</si>
  <si>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</si>
  <si>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</si>
  <si>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</si>
  <si>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</si>
  <si>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</si>
  <si>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</si>
  <si>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</si>
  <si>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</si>
  <si>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</si>
  <si>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</si>
  <si>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</si>
  <si>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</si>
  <si>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</si>
  <si>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</si>
  <si>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</si>
  <si>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</si>
  <si>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</si>
  <si>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</si>
  <si>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</si>
  <si>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</si>
  <si>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Open</t>
  </si>
  <si>
    <t>Class</t>
  </si>
  <si>
    <t>Ranking</t>
  </si>
  <si>
    <t>Overall</t>
  </si>
  <si>
    <t>Stage Points</t>
  </si>
  <si>
    <t>Stage Points Total</t>
  </si>
  <si>
    <t>TNE</t>
  </si>
  <si>
    <t>Total</t>
  </si>
  <si>
    <t>Semi-Auto &gt;5</t>
  </si>
  <si>
    <t>Semi-auto &gt;5</t>
  </si>
  <si>
    <t>Jeff L</t>
  </si>
  <si>
    <t>Justin B</t>
  </si>
  <si>
    <t>John H</t>
  </si>
  <si>
    <t>Michael C</t>
  </si>
  <si>
    <t>Dave R</t>
  </si>
  <si>
    <t>Pat B</t>
  </si>
  <si>
    <t>Rags C</t>
  </si>
  <si>
    <t>Richard M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</si>
</sst>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4" xfId="1" applyNumberFormat="1" applyBorder="1" applyAlignment="1" applyProtection="1">
      <alignment horizontal="center" vertical="center"/>
      <protection locked="0"/>
    </xf>
    <xf numFmtId="2" fontId="4" fillId="2" borderId="22" xfId="1" applyNumberFormat="1" applyBorder="1" applyAlignment="1" applyProtection="1">
      <alignment horizontal="right" vertical="center"/>
      <protection locked="0"/>
    </xf>
    <xf numFmtId="2" fontId="4" fillId="2" borderId="5" xfId="1" applyNumberFormat="1" applyBorder="1" applyAlignment="1" applyProtection="1">
      <alignment horizontal="right" vertical="center"/>
      <protection locked="0"/>
    </xf>
    <xf numFmtId="49" fontId="4" fillId="2" borderId="21" xfId="1" applyNumberFormat="1" applyBorder="1" applyAlignment="1" applyProtection="1">
      <alignment horizontal="center" wrapText="1"/>
      <protection locked="0"/>
    </xf>
    <xf numFmtId="49" fontId="4" fillId="2" borderId="22" xfId="1" applyNumberFormat="1" applyBorder="1" applyAlignment="1" applyProtection="1">
      <alignment horizontal="center" wrapText="1"/>
      <protection locked="0"/>
    </xf>
    <xf numFmtId="0" fontId="1" fillId="0" borderId="5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0" borderId="2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2" fontId="5" fillId="2" borderId="0" xfId="1" applyNumberFormat="1" applyFont="1" applyBorder="1" applyAlignment="1" applyProtection="1">
      <alignment horizontal="right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6"/>
  <sheetViews>
    <sheetView tabSelected="1" workbookViewId="0">
      <selection activeCell="A17" sqref="A17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1" bestFit="1" customWidth="1"/>
    <col min="64" max="64" width="5.5703125" style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customWidth="1"/>
    <col min="78" max="78" width="3.85546875" style="1" customWidth="1"/>
    <col min="79" max="81" width="2.28515625" style="1" customWidth="1"/>
    <col min="82" max="82" width="3.5703125" style="1" customWidth="1"/>
    <col min="83" max="83" width="6.5703125" style="1" customWidth="1"/>
    <col min="84" max="84" width="4.5703125" style="1" customWidth="1"/>
    <col min="85" max="85" width="4.28515625" style="1" customWidth="1"/>
    <col min="86" max="86" width="6.5703125" style="1" customWidth="1"/>
    <col min="87" max="87" width="6.7109375" style="1" customWidth="1"/>
    <col min="88" max="16384" width="8" style="1"/>
  </cols>
  <sheetData>
    <row r="1" spans="1:88" ht="15.75" customHeight="1" thickTop="1">
      <c r="A1" s="24" t="s">
        <v>28</v>
      </c>
      <c r="B1" s="24" t="s">
        <v>26</v>
      </c>
      <c r="C1" s="24" t="s">
        <v>0</v>
      </c>
      <c r="D1" s="24"/>
      <c r="E1" s="24"/>
      <c r="F1" s="52" t="s">
        <v>1</v>
      </c>
      <c r="G1" s="53"/>
      <c r="H1" s="53"/>
      <c r="I1" s="53"/>
      <c r="J1" s="54"/>
      <c r="K1" s="52" t="s">
        <v>2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52" t="s">
        <v>3</v>
      </c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4"/>
      <c r="AK1" s="52" t="s">
        <v>4</v>
      </c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4"/>
      <c r="AX1" s="52" t="s">
        <v>5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4"/>
      <c r="BK1" s="52" t="s">
        <v>6</v>
      </c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4"/>
      <c r="BX1" s="24" t="s">
        <v>7</v>
      </c>
      <c r="BY1" s="24"/>
      <c r="BZ1" s="24"/>
      <c r="CA1" s="24"/>
      <c r="CB1" s="24"/>
      <c r="CC1" s="24"/>
      <c r="CD1" s="24"/>
      <c r="CE1" s="24"/>
      <c r="CF1" s="24"/>
      <c r="CG1" s="24"/>
      <c r="CH1" s="24"/>
      <c r="CJ1" s="47"/>
    </row>
    <row r="2" spans="1:88" ht="52.5" thickBot="1">
      <c r="A2" s="39" t="s">
        <v>27</v>
      </c>
      <c r="B2" s="16" t="s">
        <v>27</v>
      </c>
      <c r="C2" s="16" t="s">
        <v>8</v>
      </c>
      <c r="D2" s="16" t="s">
        <v>9</v>
      </c>
      <c r="E2" s="16" t="s">
        <v>10</v>
      </c>
      <c r="F2" s="32" t="s">
        <v>30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16" t="s">
        <v>31</v>
      </c>
      <c r="Q2" s="16" t="s">
        <v>20</v>
      </c>
      <c r="R2" s="18" t="s">
        <v>21</v>
      </c>
      <c r="S2" s="19" t="s">
        <v>22</v>
      </c>
      <c r="T2" s="16" t="s">
        <v>17</v>
      </c>
      <c r="U2" s="16" t="s">
        <v>23</v>
      </c>
      <c r="V2" s="17" t="s">
        <v>24</v>
      </c>
      <c r="W2" s="32" t="s">
        <v>29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31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29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31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29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31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29</v>
      </c>
      <c r="BK2" s="15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31</v>
      </c>
      <c r="BQ2" s="16" t="s">
        <v>20</v>
      </c>
      <c r="BR2" s="16" t="s">
        <v>21</v>
      </c>
      <c r="BS2" s="19" t="s">
        <v>22</v>
      </c>
      <c r="BT2" s="16" t="s">
        <v>17</v>
      </c>
      <c r="BU2" s="16" t="s">
        <v>23</v>
      </c>
      <c r="BV2" s="17" t="s">
        <v>24</v>
      </c>
      <c r="BW2" s="32" t="s">
        <v>29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29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25"/>
      <c r="BL3" s="26"/>
      <c r="BM3" s="26"/>
      <c r="BN3" s="26"/>
      <c r="BO3" s="26"/>
      <c r="BP3" s="26"/>
      <c r="BQ3" s="26"/>
      <c r="BR3" s="26"/>
      <c r="BS3" s="30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14"/>
      <c r="B4" s="14"/>
      <c r="C4" s="36" t="s">
        <v>33</v>
      </c>
      <c r="D4" s="9"/>
      <c r="E4" s="9"/>
      <c r="F4" s="42"/>
      <c r="H4" s="21"/>
      <c r="I4" s="7"/>
      <c r="J4" s="23"/>
      <c r="K4" s="12"/>
      <c r="L4" s="2"/>
      <c r="M4" s="3"/>
      <c r="N4" s="3"/>
      <c r="O4" s="3"/>
      <c r="P4" s="3"/>
      <c r="Q4" s="3"/>
      <c r="R4" s="13"/>
      <c r="S4" s="6"/>
      <c r="T4" s="10"/>
      <c r="U4" s="3"/>
      <c r="V4" s="11"/>
      <c r="W4" s="34"/>
      <c r="X4" s="12"/>
      <c r="Y4" s="2"/>
      <c r="Z4" s="3"/>
      <c r="AA4" s="3"/>
      <c r="AB4" s="3"/>
      <c r="AC4" s="3"/>
      <c r="AD4" s="3"/>
      <c r="AE4" s="3"/>
      <c r="AF4" s="6"/>
      <c r="AG4" s="10"/>
      <c r="AH4" s="3"/>
      <c r="AI4" s="11"/>
      <c r="AJ4" s="34"/>
      <c r="AK4" s="12"/>
      <c r="AL4" s="2"/>
      <c r="AM4" s="3"/>
      <c r="AN4" s="3"/>
      <c r="AO4" s="3"/>
      <c r="AP4" s="3"/>
      <c r="AQ4" s="3"/>
      <c r="AR4" s="3"/>
      <c r="AS4" s="6"/>
      <c r="AT4" s="10"/>
      <c r="AU4" s="3"/>
      <c r="AV4" s="11"/>
      <c r="AW4" s="34"/>
      <c r="AX4" s="12"/>
      <c r="AY4" s="2"/>
      <c r="AZ4" s="3"/>
      <c r="BA4" s="3"/>
      <c r="BB4" s="3"/>
      <c r="BC4" s="3"/>
      <c r="BD4" s="3"/>
      <c r="BE4" s="3"/>
      <c r="BF4" s="6">
        <f t="shared" ref="BF4" si="0">AX4+AY4</f>
        <v>0</v>
      </c>
      <c r="BG4" s="10"/>
      <c r="BH4" s="3"/>
      <c r="BI4" s="11"/>
      <c r="BJ4" s="34"/>
      <c r="BK4" s="12"/>
      <c r="BL4" s="2"/>
      <c r="BM4" s="3"/>
      <c r="BN4" s="3"/>
      <c r="BO4" s="3"/>
      <c r="BP4" s="3"/>
      <c r="BQ4" s="3"/>
      <c r="BR4" s="3"/>
      <c r="BS4" s="6"/>
      <c r="BT4" s="10"/>
      <c r="BU4" s="3"/>
      <c r="BV4" s="11"/>
      <c r="BW4" s="34"/>
      <c r="BX4" s="12"/>
      <c r="BY4" s="2"/>
      <c r="BZ4" s="3"/>
      <c r="CA4" s="3"/>
      <c r="CB4" s="3"/>
      <c r="CC4" s="3"/>
      <c r="CD4" s="3"/>
      <c r="CE4" s="6"/>
      <c r="CF4" s="10"/>
      <c r="CG4" s="3"/>
      <c r="CH4" s="11"/>
      <c r="CI4" s="43"/>
    </row>
    <row r="5" spans="1:88" ht="15">
      <c r="A5" s="14"/>
      <c r="B5" s="14"/>
      <c r="C5" s="8" t="s">
        <v>39</v>
      </c>
      <c r="D5" s="9"/>
      <c r="E5" s="9" t="s">
        <v>34</v>
      </c>
      <c r="F5" s="42">
        <f xml:space="preserve"> W5+AJ5+AW5+BJ5</f>
        <v>375.10714285714289</v>
      </c>
      <c r="G5" s="51">
        <f>H5+I5+J5</f>
        <v>168.22</v>
      </c>
      <c r="H5" s="21">
        <f>S5+AF5+AS5+BF5+BS5+CE5</f>
        <v>159.22</v>
      </c>
      <c r="I5" s="7">
        <f>U5+AH5+AU5+BH5+BU5+CG5</f>
        <v>5</v>
      </c>
      <c r="J5" s="23">
        <f>M5+Z5+AM5+AZ5+BM5+BZ5</f>
        <v>4</v>
      </c>
      <c r="K5" s="12">
        <v>22</v>
      </c>
      <c r="L5" s="2"/>
      <c r="M5" s="3">
        <v>4</v>
      </c>
      <c r="N5" s="3"/>
      <c r="O5" s="3"/>
      <c r="P5" s="3"/>
      <c r="Q5" s="3"/>
      <c r="R5" s="13"/>
      <c r="S5" s="6">
        <f>K5+L5</f>
        <v>22</v>
      </c>
      <c r="T5" s="10">
        <f>M5</f>
        <v>4</v>
      </c>
      <c r="U5" s="3">
        <f>(N5*5)+(O5*10)+(P5*15)+(Q5*10)+(R5*20)</f>
        <v>0</v>
      </c>
      <c r="V5" s="11">
        <f>S5+T5+U5</f>
        <v>26</v>
      </c>
      <c r="W5" s="34">
        <f>(MIN(V$4:V$14)/V5)*100</f>
        <v>82.5</v>
      </c>
      <c r="X5" s="12">
        <v>67.37</v>
      </c>
      <c r="Y5" s="2"/>
      <c r="Z5" s="3"/>
      <c r="AA5" s="3"/>
      <c r="AB5" s="3"/>
      <c r="AC5" s="3"/>
      <c r="AD5" s="3"/>
      <c r="AE5" s="3"/>
      <c r="AF5" s="6">
        <f>X5+Y5</f>
        <v>67.37</v>
      </c>
      <c r="AG5" s="10">
        <f>Z5</f>
        <v>0</v>
      </c>
      <c r="AH5" s="3">
        <f>(AA5*5)+(AB5*10)+(AC5*15)+(AD5*10)+(AE5*20)</f>
        <v>0</v>
      </c>
      <c r="AI5" s="11">
        <f>AF5+AG5+AH5</f>
        <v>67.37</v>
      </c>
      <c r="AJ5" s="55">
        <f>(MIN(AI$4:AI$14)/AI5)*100</f>
        <v>100</v>
      </c>
      <c r="AK5" s="12">
        <v>23</v>
      </c>
      <c r="AL5" s="2"/>
      <c r="AM5" s="3"/>
      <c r="AN5" s="3">
        <v>1</v>
      </c>
      <c r="AO5" s="3"/>
      <c r="AP5" s="3"/>
      <c r="AQ5" s="3"/>
      <c r="AR5" s="3"/>
      <c r="AS5" s="6">
        <f>AK5+AL5</f>
        <v>23</v>
      </c>
      <c r="AT5" s="10">
        <f>AM5</f>
        <v>0</v>
      </c>
      <c r="AU5" s="3">
        <f>(AN5*5)+(AO5*10)+(AP5*15)+(AQ5*10)+(AR5*20)</f>
        <v>5</v>
      </c>
      <c r="AV5" s="11">
        <f>AS5+AT5+AU5</f>
        <v>28</v>
      </c>
      <c r="AW5" s="34">
        <f>(MIN(AV$4:AV$14)/AV5)*100</f>
        <v>92.607142857142861</v>
      </c>
      <c r="AX5" s="12">
        <v>46.85</v>
      </c>
      <c r="AY5" s="2"/>
      <c r="AZ5" s="3"/>
      <c r="BA5" s="3"/>
      <c r="BB5" s="3"/>
      <c r="BC5" s="3"/>
      <c r="BD5" s="3"/>
      <c r="BE5" s="3"/>
      <c r="BF5" s="6">
        <f>AX5+AY5</f>
        <v>46.85</v>
      </c>
      <c r="BG5" s="10">
        <f>AZ5</f>
        <v>0</v>
      </c>
      <c r="BH5" s="3">
        <f>(BA5*5)+(BB5*10)+(BC5*15)+(BD5*10)+(BE5*20)</f>
        <v>0</v>
      </c>
      <c r="BI5" s="11">
        <f>BF5+BG5+BH5</f>
        <v>46.85</v>
      </c>
      <c r="BJ5" s="55">
        <f>(MIN(BI$4:BI$14)/BI5)*100</f>
        <v>100</v>
      </c>
      <c r="BK5" s="12"/>
      <c r="BL5" s="2"/>
      <c r="BM5" s="3"/>
      <c r="BN5" s="3"/>
      <c r="BO5" s="3"/>
      <c r="BP5" s="3"/>
      <c r="BQ5" s="3"/>
      <c r="BR5" s="3"/>
      <c r="BS5" s="6">
        <f>BK5+BL5</f>
        <v>0</v>
      </c>
      <c r="BT5" s="10">
        <f>BM5</f>
        <v>0</v>
      </c>
      <c r="BU5" s="3">
        <f>(BN5*5)+(BO5*10)+(BP5*15)+(BQ5*10)+(BR5*20)</f>
        <v>0</v>
      </c>
      <c r="BV5" s="11">
        <f>BS5+BT5+BU5</f>
        <v>0</v>
      </c>
      <c r="BW5" s="34" t="e">
        <f>(MIN(BV$4:BV$14)/BV5)*100</f>
        <v>#DIV/0!</v>
      </c>
      <c r="BX5" s="12"/>
      <c r="BY5" s="2"/>
      <c r="BZ5" s="3"/>
      <c r="CA5" s="3"/>
      <c r="CB5" s="3"/>
      <c r="CC5" s="3"/>
      <c r="CD5" s="3"/>
      <c r="CE5" s="6">
        <f>BX5+BY5</f>
        <v>0</v>
      </c>
      <c r="CF5" s="10">
        <f>BY5</f>
        <v>0</v>
      </c>
      <c r="CG5" s="3">
        <f>(CA5*3)+(CB5*5)+(CC5*5)+(CD5*20)</f>
        <v>0</v>
      </c>
      <c r="CH5" s="11">
        <f>CE5+CF5+CG5</f>
        <v>0</v>
      </c>
      <c r="CI5" s="43" t="e">
        <f>(MIN(CH$4:CH$14)/CH5)*100</f>
        <v>#DIV/0!</v>
      </c>
    </row>
    <row r="6" spans="1:88" ht="15">
      <c r="A6" s="14"/>
      <c r="B6" s="14"/>
      <c r="C6" s="8" t="s">
        <v>35</v>
      </c>
      <c r="D6" s="9"/>
      <c r="E6" s="9" t="s">
        <v>34</v>
      </c>
      <c r="F6" s="42">
        <f xml:space="preserve"> W6+AJ6+AW6+BJ6</f>
        <v>285.83259013887118</v>
      </c>
      <c r="G6" s="51">
        <f>H6+I6+J6</f>
        <v>1124.8699999999999</v>
      </c>
      <c r="H6" s="21">
        <f>S6+AF6+AS6+BF6+BS6+CE6</f>
        <v>1118.8699999999999</v>
      </c>
      <c r="I6" s="7">
        <f>U6+AH6+AU6+BH6+BU6+CG6</f>
        <v>5</v>
      </c>
      <c r="J6" s="23">
        <f>M6+Z6+AM6+AZ6+BM6+BZ6</f>
        <v>1</v>
      </c>
      <c r="K6" s="12">
        <v>20.45</v>
      </c>
      <c r="L6" s="2"/>
      <c r="M6" s="3">
        <v>1</v>
      </c>
      <c r="N6" s="3"/>
      <c r="O6" s="3"/>
      <c r="P6" s="3"/>
      <c r="Q6" s="3"/>
      <c r="R6" s="13"/>
      <c r="S6" s="6">
        <f>K6+L6</f>
        <v>20.45</v>
      </c>
      <c r="T6" s="10">
        <f>M6</f>
        <v>1</v>
      </c>
      <c r="U6" s="3">
        <f>(N6*5)+(O6*10)+(P6*15)+(Q6*10)+(R6*20)</f>
        <v>0</v>
      </c>
      <c r="V6" s="11">
        <f>S6+T6+U6</f>
        <v>21.45</v>
      </c>
      <c r="W6" s="55">
        <f>(MIN(V$4:V$14)/V6)*100</f>
        <v>100</v>
      </c>
      <c r="X6" s="12">
        <v>78.489999999999995</v>
      </c>
      <c r="Y6" s="2"/>
      <c r="Z6" s="3"/>
      <c r="AA6" s="3"/>
      <c r="AB6" s="3"/>
      <c r="AC6" s="3"/>
      <c r="AD6" s="3"/>
      <c r="AE6" s="3"/>
      <c r="AF6" s="6">
        <f>X6+Y6</f>
        <v>78.489999999999995</v>
      </c>
      <c r="AG6" s="10">
        <f>Z6</f>
        <v>0</v>
      </c>
      <c r="AH6" s="3">
        <f>(AA6*5)+(AB6*10)+(AC6*15)+(AD6*10)+(AE6*20)</f>
        <v>0</v>
      </c>
      <c r="AI6" s="11">
        <f>AF6+AG6+AH6</f>
        <v>78.489999999999995</v>
      </c>
      <c r="AJ6" s="34">
        <f>(MIN(AI$4:AI$14)/AI6)*100</f>
        <v>85.832590138871197</v>
      </c>
      <c r="AK6" s="12">
        <v>20.93</v>
      </c>
      <c r="AL6" s="2"/>
      <c r="AM6" s="3"/>
      <c r="AN6" s="3">
        <v>1</v>
      </c>
      <c r="AO6" s="3"/>
      <c r="AP6" s="3"/>
      <c r="AQ6" s="3"/>
      <c r="AR6" s="3"/>
      <c r="AS6" s="6">
        <f>AK6+AL6</f>
        <v>20.93</v>
      </c>
      <c r="AT6" s="10">
        <f>AM6</f>
        <v>0</v>
      </c>
      <c r="AU6" s="3">
        <f>(AN6*5)+(AO6*10)+(AP6*15)+(AQ6*10)+(AR6*20)</f>
        <v>5</v>
      </c>
      <c r="AV6" s="11">
        <f>AS6+AT6+AU6</f>
        <v>25.93</v>
      </c>
      <c r="AW6" s="55">
        <f>(MIN(AV$4:AV$14)/AV6)*100</f>
        <v>100</v>
      </c>
      <c r="AX6" s="12">
        <v>999</v>
      </c>
      <c r="AY6" s="2"/>
      <c r="AZ6" s="3"/>
      <c r="BA6" s="3"/>
      <c r="BB6" s="3"/>
      <c r="BC6" s="3"/>
      <c r="BD6" s="3"/>
      <c r="BE6" s="3"/>
      <c r="BF6" s="6">
        <f>AX6+AY6</f>
        <v>999</v>
      </c>
      <c r="BG6" s="10">
        <f>AZ6</f>
        <v>0</v>
      </c>
      <c r="BH6" s="3">
        <f>(BA6*5)+(BB6*10)+(BC6*15)+(BD6*10)+(BE6*20)</f>
        <v>0</v>
      </c>
      <c r="BI6" s="11">
        <f>BF6+BG6+BH6</f>
        <v>999</v>
      </c>
      <c r="BJ6" s="34">
        <v>0</v>
      </c>
      <c r="BK6" s="12"/>
      <c r="BL6" s="2"/>
      <c r="BM6" s="3"/>
      <c r="BN6" s="3"/>
      <c r="BO6" s="3"/>
      <c r="BP6" s="3"/>
      <c r="BQ6" s="3"/>
      <c r="BR6" s="3"/>
      <c r="BS6" s="6">
        <f>BK6+BL6</f>
        <v>0</v>
      </c>
      <c r="BT6" s="10">
        <f>BM6</f>
        <v>0</v>
      </c>
      <c r="BU6" s="3">
        <f>(BN6*5)+(BO6*10)+(BP6*15)+(BQ6*10)+(BR6*20)</f>
        <v>0</v>
      </c>
      <c r="BV6" s="11">
        <f>BS6+BT6+BU6</f>
        <v>0</v>
      </c>
      <c r="BW6" s="34" t="e">
        <f>(MIN(BV$4:BV$14)/BV6)*100</f>
        <v>#DIV/0!</v>
      </c>
      <c r="BX6" s="12"/>
      <c r="BY6" s="2"/>
      <c r="BZ6" s="3"/>
      <c r="CA6" s="3"/>
      <c r="CB6" s="3"/>
      <c r="CC6" s="3"/>
      <c r="CD6" s="3"/>
      <c r="CE6" s="6">
        <f>BX6+BY6</f>
        <v>0</v>
      </c>
      <c r="CF6" s="10">
        <f>BY6</f>
        <v>0</v>
      </c>
      <c r="CG6" s="3">
        <f>(CA6*3)+(CB6*5)+(CC6*5)+(CD6*20)</f>
        <v>0</v>
      </c>
      <c r="CH6" s="11">
        <f>CE6+CF6+CG6</f>
        <v>0</v>
      </c>
      <c r="CI6" s="43" t="e">
        <f>(MIN(CH$4:CH$14)/CH6)*100</f>
        <v>#DIV/0!</v>
      </c>
    </row>
    <row r="7" spans="1:88" ht="15">
      <c r="A7" s="14"/>
      <c r="B7" s="14"/>
      <c r="C7" s="8" t="s">
        <v>36</v>
      </c>
      <c r="D7" s="9"/>
      <c r="E7" s="9" t="s">
        <v>34</v>
      </c>
      <c r="F7" s="42">
        <f xml:space="preserve"> W7+AJ7+AW7+BJ7</f>
        <v>277.79788986919897</v>
      </c>
      <c r="G7" s="51">
        <f>H7+I7+J7</f>
        <v>235.37</v>
      </c>
      <c r="H7" s="21">
        <f>S7+AF7+AS7+BF7+BS7+CE7</f>
        <v>225.37</v>
      </c>
      <c r="I7" s="7">
        <f>U7+AH7+AU7+BH7+BU7+CG7</f>
        <v>0</v>
      </c>
      <c r="J7" s="23">
        <f>M7+Z7+AM7+AZ7+BM7+BZ7</f>
        <v>10</v>
      </c>
      <c r="K7" s="12">
        <v>24.98</v>
      </c>
      <c r="L7" s="2"/>
      <c r="M7" s="3">
        <v>10</v>
      </c>
      <c r="N7" s="3"/>
      <c r="O7" s="3"/>
      <c r="P7" s="3"/>
      <c r="Q7" s="3"/>
      <c r="R7" s="13"/>
      <c r="S7" s="6">
        <f>K7+L7</f>
        <v>24.98</v>
      </c>
      <c r="T7" s="10">
        <f>M7</f>
        <v>10</v>
      </c>
      <c r="U7" s="3">
        <f>(N7*5)+(O7*10)+(P7*15)+(Q7*10)+(R7*20)</f>
        <v>0</v>
      </c>
      <c r="V7" s="11">
        <f>S7+T7+U7</f>
        <v>34.980000000000004</v>
      </c>
      <c r="W7" s="34">
        <f>(MIN(V$4:V$14)/V7)*100</f>
        <v>61.320754716981121</v>
      </c>
      <c r="X7" s="12">
        <v>104</v>
      </c>
      <c r="Y7" s="2"/>
      <c r="Z7" s="3"/>
      <c r="AA7" s="3"/>
      <c r="AB7" s="3"/>
      <c r="AC7" s="3"/>
      <c r="AD7" s="3"/>
      <c r="AE7" s="3"/>
      <c r="AF7" s="6">
        <f>X7+Y7</f>
        <v>104</v>
      </c>
      <c r="AG7" s="10">
        <f>Z7</f>
        <v>0</v>
      </c>
      <c r="AH7" s="3">
        <f>(AA7*5)+(AB7*10)+(AC7*15)+(AD7*10)+(AE7*20)</f>
        <v>0</v>
      </c>
      <c r="AI7" s="11">
        <f>AF7+AG7+AH7</f>
        <v>104</v>
      </c>
      <c r="AJ7" s="34">
        <f>(MIN(AI$4:AI$14)/AI7)*100</f>
        <v>64.77884615384616</v>
      </c>
      <c r="AK7" s="12">
        <v>33.68</v>
      </c>
      <c r="AL7" s="2"/>
      <c r="AM7" s="3"/>
      <c r="AN7" s="3"/>
      <c r="AO7" s="3"/>
      <c r="AP7" s="3"/>
      <c r="AQ7" s="3"/>
      <c r="AR7" s="3"/>
      <c r="AS7" s="6">
        <f>AK7+AL7</f>
        <v>33.68</v>
      </c>
      <c r="AT7" s="10">
        <f>AM7</f>
        <v>0</v>
      </c>
      <c r="AU7" s="3">
        <f>(AN7*5)+(AO7*10)+(AP7*15)+(AQ7*10)+(AR7*20)</f>
        <v>0</v>
      </c>
      <c r="AV7" s="11">
        <f>AS7+AT7+AU7</f>
        <v>33.68</v>
      </c>
      <c r="AW7" s="34">
        <f>(MIN(AV$4:AV$14)/AV7)*100</f>
        <v>76.989311163895493</v>
      </c>
      <c r="AX7" s="12">
        <v>62.71</v>
      </c>
      <c r="AY7" s="2"/>
      <c r="AZ7" s="3"/>
      <c r="BA7" s="3"/>
      <c r="BB7" s="3"/>
      <c r="BC7" s="3"/>
      <c r="BD7" s="3"/>
      <c r="BE7" s="3"/>
      <c r="BF7" s="6">
        <f>AX7+AY7</f>
        <v>62.71</v>
      </c>
      <c r="BG7" s="10">
        <f>AZ7</f>
        <v>0</v>
      </c>
      <c r="BH7" s="3">
        <f>(BA7*5)+(BB7*10)+(BC7*15)+(BD7*10)+(BE7*20)</f>
        <v>0</v>
      </c>
      <c r="BI7" s="11">
        <f>BF7+BG7+BH7</f>
        <v>62.71</v>
      </c>
      <c r="BJ7" s="34">
        <f>(MIN(BI$4:BI$14)/BI7)*100</f>
        <v>74.708977834476158</v>
      </c>
      <c r="BK7" s="12"/>
      <c r="BL7" s="2"/>
      <c r="BM7" s="3"/>
      <c r="BN7" s="3"/>
      <c r="BO7" s="3"/>
      <c r="BP7" s="3"/>
      <c r="BQ7" s="3"/>
      <c r="BR7" s="3"/>
      <c r="BS7" s="6">
        <f>BK7+BL7</f>
        <v>0</v>
      </c>
      <c r="BT7" s="10">
        <f>BM7</f>
        <v>0</v>
      </c>
      <c r="BU7" s="3">
        <f>(BN7*5)+(BO7*10)+(BP7*15)+(BQ7*10)+(BR7*20)</f>
        <v>0</v>
      </c>
      <c r="BV7" s="11">
        <f>BS7+BT7+BU7</f>
        <v>0</v>
      </c>
      <c r="BW7" s="34" t="e">
        <f>(MIN(BV$4:BV$14)/BV7)*100</f>
        <v>#DIV/0!</v>
      </c>
      <c r="BX7" s="12"/>
      <c r="BY7" s="2"/>
      <c r="BZ7" s="3"/>
      <c r="CA7" s="3"/>
      <c r="CB7" s="3"/>
      <c r="CC7" s="3"/>
      <c r="CD7" s="3"/>
      <c r="CE7" s="6">
        <f>BX7+BY7</f>
        <v>0</v>
      </c>
      <c r="CF7" s="10">
        <f>BY7</f>
        <v>0</v>
      </c>
      <c r="CG7" s="3">
        <f>(CA7*3)+(CB7*5)+(CC7*5)+(CD7*20)</f>
        <v>0</v>
      </c>
      <c r="CH7" s="11">
        <f>CE7+CF7+CG7</f>
        <v>0</v>
      </c>
      <c r="CI7" s="43" t="e">
        <f>(MIN(CH$4:CH$14)/CH7)*100</f>
        <v>#DIV/0!</v>
      </c>
    </row>
    <row r="8" spans="1:88" ht="15">
      <c r="A8" s="14"/>
      <c r="B8" s="14"/>
      <c r="C8" s="8" t="s">
        <v>37</v>
      </c>
      <c r="D8" s="9"/>
      <c r="E8" s="9" t="s">
        <v>34</v>
      </c>
      <c r="F8" s="42">
        <f xml:space="preserve"> W8+AJ8+AW8+BJ8</f>
        <v>272.2627754831384</v>
      </c>
      <c r="G8" s="51">
        <f>H8+I8+J8</f>
        <v>241.37</v>
      </c>
      <c r="H8" s="21">
        <f>S8+AF8+AS8+BF8+BS8+CE8</f>
        <v>233.37</v>
      </c>
      <c r="I8" s="7">
        <f>U8+AH8+AU8+BH8+BU8+CG8</f>
        <v>5</v>
      </c>
      <c r="J8" s="23">
        <f>M8+Z8+AM8+AZ8+BM8+BZ8</f>
        <v>3</v>
      </c>
      <c r="K8" s="12">
        <v>27.37</v>
      </c>
      <c r="L8" s="2"/>
      <c r="M8" s="3">
        <v>3</v>
      </c>
      <c r="N8" s="3"/>
      <c r="O8" s="3"/>
      <c r="P8" s="3"/>
      <c r="Q8" s="3"/>
      <c r="R8" s="13"/>
      <c r="S8" s="6">
        <f>K8+L8</f>
        <v>27.37</v>
      </c>
      <c r="T8" s="10">
        <f>M8</f>
        <v>3</v>
      </c>
      <c r="U8" s="3">
        <f>(N8*5)+(O8*10)+(P8*15)+(Q8*10)+(R8*20)</f>
        <v>0</v>
      </c>
      <c r="V8" s="11">
        <f>S8+T8+U8</f>
        <v>30.37</v>
      </c>
      <c r="W8" s="34">
        <f>(MIN(V$4:V$14)/V8)*100</f>
        <v>70.628910108659852</v>
      </c>
      <c r="X8" s="12">
        <v>74.11</v>
      </c>
      <c r="Y8" s="2"/>
      <c r="Z8" s="3"/>
      <c r="AA8" s="3"/>
      <c r="AB8" s="3"/>
      <c r="AC8" s="3"/>
      <c r="AD8" s="3"/>
      <c r="AE8" s="3"/>
      <c r="AF8" s="6">
        <f>X8+Y8</f>
        <v>74.11</v>
      </c>
      <c r="AG8" s="10">
        <f>Z8</f>
        <v>0</v>
      </c>
      <c r="AH8" s="3">
        <f>(AA8*5)+(AB8*10)+(AC8*15)+(AD8*10)+(AE8*20)</f>
        <v>0</v>
      </c>
      <c r="AI8" s="11">
        <f>AF8+AG8+AH8</f>
        <v>74.11</v>
      </c>
      <c r="AJ8" s="34">
        <f>(MIN(AI$4:AI$14)/AI8)*100</f>
        <v>90.905410875725281</v>
      </c>
      <c r="AK8" s="12">
        <v>37.409999999999997</v>
      </c>
      <c r="AL8" s="2"/>
      <c r="AM8" s="3"/>
      <c r="AN8" s="3">
        <v>1</v>
      </c>
      <c r="AO8" s="3"/>
      <c r="AP8" s="3"/>
      <c r="AQ8" s="3"/>
      <c r="AR8" s="3"/>
      <c r="AS8" s="6">
        <f>AK8+AL8</f>
        <v>37.409999999999997</v>
      </c>
      <c r="AT8" s="10">
        <f>AM8</f>
        <v>0</v>
      </c>
      <c r="AU8" s="3">
        <f>(AN8*5)+(AO8*10)+(AP8*15)+(AQ8*10)+(AR8*20)</f>
        <v>5</v>
      </c>
      <c r="AV8" s="11">
        <f>AS8+AT8+AU8</f>
        <v>42.41</v>
      </c>
      <c r="AW8" s="34">
        <f>(MIN(AV$4:AV$14)/AV8)*100</f>
        <v>61.141240273520403</v>
      </c>
      <c r="AX8" s="12">
        <v>94.48</v>
      </c>
      <c r="AY8" s="2"/>
      <c r="AZ8" s="3"/>
      <c r="BA8" s="3"/>
      <c r="BB8" s="3"/>
      <c r="BC8" s="3"/>
      <c r="BD8" s="3"/>
      <c r="BE8" s="3"/>
      <c r="BF8" s="6">
        <f>AX8+AY8</f>
        <v>94.48</v>
      </c>
      <c r="BG8" s="10">
        <f>AZ8</f>
        <v>0</v>
      </c>
      <c r="BH8" s="3">
        <f>(BA8*5)+(BB8*10)+(BC8*15)+(BD8*10)+(BE8*20)</f>
        <v>0</v>
      </c>
      <c r="BI8" s="11">
        <f>BF8+BG8+BH8</f>
        <v>94.48</v>
      </c>
      <c r="BJ8" s="34">
        <f>(MIN(BI$4:BI$14)/BI8)*100</f>
        <v>49.587214225232849</v>
      </c>
      <c r="BK8" s="12"/>
      <c r="BL8" s="2"/>
      <c r="BM8" s="3"/>
      <c r="BN8" s="3"/>
      <c r="BO8" s="3"/>
      <c r="BP8" s="3"/>
      <c r="BQ8" s="3"/>
      <c r="BR8" s="3"/>
      <c r="BS8" s="6">
        <f>BK8+BL8</f>
        <v>0</v>
      </c>
      <c r="BT8" s="10">
        <f>BM8</f>
        <v>0</v>
      </c>
      <c r="BU8" s="3">
        <f>(BN8*5)+(BO8*10)+(BP8*15)+(BQ8*10)+(BR8*20)</f>
        <v>0</v>
      </c>
      <c r="BV8" s="11">
        <f>BS8+BT8+BU8</f>
        <v>0</v>
      </c>
      <c r="BW8" s="34" t="e">
        <f>(MIN(BV$4:BV$14)/BV8)*100</f>
        <v>#DIV/0!</v>
      </c>
      <c r="BX8" s="12"/>
      <c r="BY8" s="2"/>
      <c r="BZ8" s="3"/>
      <c r="CA8" s="3"/>
      <c r="CB8" s="3"/>
      <c r="CC8" s="3"/>
      <c r="CD8" s="3"/>
      <c r="CE8" s="6">
        <f>BX8+BY8</f>
        <v>0</v>
      </c>
      <c r="CF8" s="10">
        <f>BY8</f>
        <v>0</v>
      </c>
      <c r="CG8" s="3">
        <f>(CA8*3)+(CB8*5)+(CC8*5)+(CD8*20)</f>
        <v>0</v>
      </c>
      <c r="CH8" s="11">
        <f>CE8+CF8+CG8</f>
        <v>0</v>
      </c>
      <c r="CI8" s="43" t="e">
        <f>(MIN(CH$4:CH$14)/CH8)*100</f>
        <v>#DIV/0!</v>
      </c>
    </row>
    <row r="9" spans="1:88" ht="15">
      <c r="A9" s="14"/>
      <c r="B9" s="14"/>
      <c r="C9" s="8" t="s">
        <v>38</v>
      </c>
      <c r="D9" s="9"/>
      <c r="E9" s="9" t="s">
        <v>34</v>
      </c>
      <c r="F9" s="42">
        <f xml:space="preserve"> W9+AJ9+AW9+BJ9</f>
        <v>202.63936869635381</v>
      </c>
      <c r="G9" s="51">
        <f>H9+I9+J9</f>
        <v>311.57</v>
      </c>
      <c r="H9" s="21">
        <f>S9+AF9+AS9+BF9+BS9+CE9</f>
        <v>288.57</v>
      </c>
      <c r="I9" s="7">
        <f>U9+AH9+AU9+BH9+BU9+CG9</f>
        <v>10</v>
      </c>
      <c r="J9" s="23">
        <f>M9+Z9+AM9+AZ9+BM9+BZ9</f>
        <v>13</v>
      </c>
      <c r="K9" s="12">
        <v>33.78</v>
      </c>
      <c r="L9" s="2"/>
      <c r="M9" s="3">
        <v>13</v>
      </c>
      <c r="N9" s="3"/>
      <c r="O9" s="3"/>
      <c r="P9" s="3"/>
      <c r="Q9" s="3"/>
      <c r="R9" s="13"/>
      <c r="S9" s="6">
        <f>K9+L9</f>
        <v>33.78</v>
      </c>
      <c r="T9" s="10">
        <f>M9</f>
        <v>13</v>
      </c>
      <c r="U9" s="3">
        <f>(N9*5)+(O9*10)+(P9*15)+(Q9*10)+(R9*20)</f>
        <v>0</v>
      </c>
      <c r="V9" s="11">
        <f>S9+T9+U9</f>
        <v>46.78</v>
      </c>
      <c r="W9" s="34">
        <f>(MIN(V$4:V$14)/V9)*100</f>
        <v>45.852928601966646</v>
      </c>
      <c r="X9" s="12">
        <v>117.9</v>
      </c>
      <c r="Y9" s="2"/>
      <c r="Z9" s="3"/>
      <c r="AA9" s="3">
        <v>1</v>
      </c>
      <c r="AB9" s="3"/>
      <c r="AC9" s="3"/>
      <c r="AD9" s="3"/>
      <c r="AE9" s="3"/>
      <c r="AF9" s="6">
        <f>X9+Y9</f>
        <v>117.9</v>
      </c>
      <c r="AG9" s="10">
        <f>Z9</f>
        <v>0</v>
      </c>
      <c r="AH9" s="3">
        <f>(AA9*5)+(AB9*10)+(AC9*15)+(AD9*10)+(AE9*20)</f>
        <v>5</v>
      </c>
      <c r="AI9" s="11">
        <f>AF9+AG9+AH9</f>
        <v>122.9</v>
      </c>
      <c r="AJ9" s="34">
        <f>(MIN(AI$4:AI$14)/AI9)*100</f>
        <v>54.816924328722536</v>
      </c>
      <c r="AK9" s="12">
        <v>47.04</v>
      </c>
      <c r="AL9" s="2"/>
      <c r="AM9" s="3"/>
      <c r="AN9" s="3">
        <v>1</v>
      </c>
      <c r="AO9" s="3"/>
      <c r="AP9" s="3"/>
      <c r="AQ9" s="3"/>
      <c r="AR9" s="3"/>
      <c r="AS9" s="6">
        <f>AK9+AL9</f>
        <v>47.04</v>
      </c>
      <c r="AT9" s="10">
        <f>AM9</f>
        <v>0</v>
      </c>
      <c r="AU9" s="3">
        <f>(AN9*5)+(AO9*10)+(AP9*15)+(AQ9*10)+(AR9*20)</f>
        <v>5</v>
      </c>
      <c r="AV9" s="11">
        <f>AS9+AT9+AU9</f>
        <v>52.04</v>
      </c>
      <c r="AW9" s="34">
        <f>(MIN(AV$4:AV$14)/AV9)*100</f>
        <v>49.82705611068409</v>
      </c>
      <c r="AX9" s="12">
        <v>89.85</v>
      </c>
      <c r="AY9" s="2"/>
      <c r="AZ9" s="3"/>
      <c r="BA9" s="3"/>
      <c r="BB9" s="3"/>
      <c r="BC9" s="3"/>
      <c r="BD9" s="3"/>
      <c r="BE9" s="3"/>
      <c r="BF9" s="6">
        <f>AX9+AY9</f>
        <v>89.85</v>
      </c>
      <c r="BG9" s="10">
        <f>AZ9</f>
        <v>0</v>
      </c>
      <c r="BH9" s="3">
        <f>(BA9*5)+(BB9*10)+(BC9*15)+(BD9*10)+(BE9*20)</f>
        <v>0</v>
      </c>
      <c r="BI9" s="11">
        <f>BF9+BG9+BH9</f>
        <v>89.85</v>
      </c>
      <c r="BJ9" s="34">
        <f>(MIN(BI$4:BI$14)/BI9)*100</f>
        <v>52.142459654980534</v>
      </c>
      <c r="BK9" s="12"/>
      <c r="BL9" s="2"/>
      <c r="BM9" s="3"/>
      <c r="BN9" s="3"/>
      <c r="BO9" s="3"/>
      <c r="BP9" s="3"/>
      <c r="BQ9" s="3"/>
      <c r="BR9" s="3"/>
      <c r="BS9" s="6">
        <f>BK9+BL9</f>
        <v>0</v>
      </c>
      <c r="BT9" s="10">
        <f>BM9</f>
        <v>0</v>
      </c>
      <c r="BU9" s="3">
        <f>(BN9*5)+(BO9*10)+(BP9*15)+(BQ9*10)+(BR9*20)</f>
        <v>0</v>
      </c>
      <c r="BV9" s="11">
        <f>BS9+BT9+BU9</f>
        <v>0</v>
      </c>
      <c r="BW9" s="34" t="e">
        <f>(MIN(BV$4:BV$14)/BV9)*100</f>
        <v>#DIV/0!</v>
      </c>
      <c r="BX9" s="12"/>
      <c r="BY9" s="2"/>
      <c r="BZ9" s="3"/>
      <c r="CA9" s="3"/>
      <c r="CB9" s="3"/>
      <c r="CC9" s="3"/>
      <c r="CD9" s="3"/>
      <c r="CE9" s="6">
        <f>BX9+BY9</f>
        <v>0</v>
      </c>
      <c r="CF9" s="10">
        <f>BY9</f>
        <v>0</v>
      </c>
      <c r="CG9" s="3">
        <f>(CA9*3)+(CB9*5)+(CC9*5)+(CD9*20)</f>
        <v>0</v>
      </c>
      <c r="CH9" s="11">
        <f>CE9+CF9+CG9</f>
        <v>0</v>
      </c>
      <c r="CI9" s="43" t="e">
        <f>(MIN(CH$4:CH$14)/CH9)*100</f>
        <v>#DIV/0!</v>
      </c>
    </row>
    <row r="10" spans="1:88" ht="15">
      <c r="A10" s="41"/>
      <c r="B10" s="37"/>
      <c r="C10" s="8"/>
      <c r="D10" s="9"/>
      <c r="E10" s="9"/>
      <c r="F10" s="42"/>
      <c r="H10" s="21"/>
      <c r="I10" s="48"/>
      <c r="J10" s="23"/>
      <c r="K10" s="2"/>
      <c r="L10" s="2"/>
      <c r="M10" s="3"/>
      <c r="N10" s="3"/>
      <c r="O10" s="3"/>
      <c r="P10" s="3"/>
      <c r="Q10" s="3"/>
      <c r="R10" s="3"/>
      <c r="S10" s="6"/>
      <c r="T10" s="10"/>
      <c r="U10" s="3"/>
      <c r="V10" s="11"/>
      <c r="W10" s="43"/>
      <c r="X10" s="2"/>
      <c r="Y10" s="2"/>
      <c r="Z10" s="3"/>
      <c r="AA10" s="3"/>
      <c r="AB10" s="3"/>
      <c r="AC10" s="3"/>
      <c r="AD10" s="3"/>
      <c r="AE10" s="3"/>
      <c r="AF10" s="6"/>
      <c r="AG10" s="10"/>
      <c r="AH10" s="3"/>
      <c r="AI10" s="11"/>
      <c r="AJ10" s="34"/>
      <c r="AK10" s="12"/>
      <c r="AL10" s="2"/>
      <c r="AM10" s="3"/>
      <c r="AN10" s="3"/>
      <c r="AO10" s="3"/>
      <c r="AP10" s="3"/>
      <c r="AQ10" s="3"/>
      <c r="AR10" s="13"/>
      <c r="AS10" s="2"/>
      <c r="AT10" s="10"/>
      <c r="AU10" s="3"/>
      <c r="AV10" s="38"/>
      <c r="AW10" s="44"/>
      <c r="AX10" s="12"/>
      <c r="AY10" s="2"/>
      <c r="AZ10" s="3"/>
      <c r="BA10" s="3"/>
      <c r="BB10" s="3"/>
      <c r="BC10" s="3"/>
      <c r="BD10" s="3"/>
      <c r="BE10" s="3"/>
      <c r="BF10" s="6"/>
      <c r="BG10" s="10"/>
      <c r="BH10" s="3"/>
      <c r="BI10" s="11"/>
      <c r="BJ10" s="34"/>
      <c r="BK10" s="12"/>
      <c r="BL10" s="2"/>
      <c r="BM10" s="3"/>
      <c r="BN10" s="3"/>
      <c r="BO10" s="3"/>
      <c r="BP10" s="3"/>
      <c r="BQ10" s="3"/>
      <c r="BR10" s="13"/>
      <c r="BS10" s="2"/>
      <c r="BT10" s="10"/>
      <c r="BU10" s="3"/>
      <c r="BV10" s="11"/>
      <c r="BW10" s="34"/>
      <c r="BX10" s="12"/>
      <c r="BY10" s="2"/>
      <c r="BZ10" s="3"/>
      <c r="CA10" s="3"/>
      <c r="CB10" s="3"/>
      <c r="CC10" s="3"/>
      <c r="CD10" s="3"/>
      <c r="CE10" s="6"/>
      <c r="CF10" s="10"/>
      <c r="CG10" s="3"/>
      <c r="CH10" s="38"/>
      <c r="CI10" s="43"/>
    </row>
    <row r="11" spans="1:88" ht="15">
      <c r="A11" s="41"/>
      <c r="B11" s="37"/>
      <c r="C11" s="36" t="s">
        <v>25</v>
      </c>
      <c r="D11" s="9"/>
      <c r="E11" s="9"/>
      <c r="F11" s="42"/>
      <c r="H11" s="21"/>
      <c r="I11" s="7"/>
      <c r="J11" s="23"/>
      <c r="K11" s="12"/>
      <c r="L11" s="2"/>
      <c r="M11" s="3"/>
      <c r="N11" s="3"/>
      <c r="O11" s="3"/>
      <c r="P11" s="3"/>
      <c r="Q11" s="3"/>
      <c r="R11" s="13"/>
      <c r="S11" s="6"/>
      <c r="T11" s="10"/>
      <c r="U11" s="3"/>
      <c r="V11" s="11"/>
      <c r="W11" s="34"/>
      <c r="X11" s="12"/>
      <c r="Y11" s="2"/>
      <c r="Z11" s="3"/>
      <c r="AA11" s="3"/>
      <c r="AB11" s="3"/>
      <c r="AC11" s="3"/>
      <c r="AD11" s="3"/>
      <c r="AE11" s="3"/>
      <c r="AF11" s="6"/>
      <c r="AG11" s="10"/>
      <c r="AH11" s="3"/>
      <c r="AI11" s="11"/>
      <c r="AJ11" s="34"/>
      <c r="AK11" s="12"/>
      <c r="AL11" s="2"/>
      <c r="AM11" s="3"/>
      <c r="AN11" s="3"/>
      <c r="AO11" s="3"/>
      <c r="AP11" s="3"/>
      <c r="AQ11" s="3"/>
      <c r="AR11" s="3"/>
      <c r="AS11" s="6"/>
      <c r="AT11" s="10"/>
      <c r="AU11" s="3"/>
      <c r="AV11" s="11"/>
      <c r="AW11" s="34"/>
      <c r="AX11" s="12"/>
      <c r="AY11" s="2"/>
      <c r="AZ11" s="3"/>
      <c r="BA11" s="3"/>
      <c r="BB11" s="3"/>
      <c r="BC11" s="3"/>
      <c r="BD11" s="3"/>
      <c r="BE11" s="3"/>
      <c r="BF11" s="6"/>
      <c r="BG11" s="10"/>
      <c r="BH11" s="3"/>
      <c r="BI11" s="11"/>
      <c r="BJ11" s="34"/>
      <c r="BK11" s="12"/>
      <c r="BL11" s="2"/>
      <c r="BM11" s="3"/>
      <c r="BN11" s="3"/>
      <c r="BO11" s="3"/>
      <c r="BP11" s="3"/>
      <c r="BQ11" s="3"/>
      <c r="BR11" s="3"/>
      <c r="BS11" s="6"/>
      <c r="BT11" s="10"/>
      <c r="BU11" s="3"/>
      <c r="BV11" s="11"/>
      <c r="BW11" s="34"/>
      <c r="BX11" s="12"/>
      <c r="BY11" s="2"/>
      <c r="BZ11" s="3"/>
      <c r="CA11" s="3"/>
      <c r="CB11" s="3"/>
      <c r="CC11" s="3"/>
      <c r="CD11" s="3"/>
      <c r="CE11" s="6"/>
      <c r="CF11" s="10"/>
      <c r="CG11" s="3"/>
      <c r="CH11" s="11"/>
      <c r="CI11" s="43"/>
    </row>
    <row r="12" spans="1:88" ht="15">
      <c r="A12" s="14"/>
      <c r="B12" s="14"/>
      <c r="C12" s="8" t="s">
        <v>41</v>
      </c>
      <c r="D12" s="9"/>
      <c r="E12" s="9" t="s">
        <v>25</v>
      </c>
      <c r="F12" s="42">
        <f xml:space="preserve"> W12+AJ12+AW12+BJ12</f>
        <v>155.98918521799726</v>
      </c>
      <c r="G12" s="51">
        <f>H12+I12+J12</f>
        <v>2120.13</v>
      </c>
      <c r="H12" s="21">
        <f>S12+AF12+AS12+BF12+BS12+CE12</f>
        <v>2120.13</v>
      </c>
      <c r="I12" s="7">
        <f>U12+AH12+AU12+BH12+BU12+CG12</f>
        <v>0</v>
      </c>
      <c r="J12" s="23">
        <f>M12+Z12+AM12+AZ12+BM12+BZ12</f>
        <v>0</v>
      </c>
      <c r="K12" s="12">
        <v>24.7</v>
      </c>
      <c r="L12" s="2"/>
      <c r="M12" s="3"/>
      <c r="N12" s="3"/>
      <c r="O12" s="3"/>
      <c r="P12" s="3"/>
      <c r="Q12" s="3"/>
      <c r="R12" s="13"/>
      <c r="S12" s="6">
        <f>K12+L12</f>
        <v>24.7</v>
      </c>
      <c r="T12" s="10">
        <f>M12</f>
        <v>0</v>
      </c>
      <c r="U12" s="3">
        <f>(N12*5)+(O12*10)+(P12*15)+(Q12*10)+(R12*20)</f>
        <v>0</v>
      </c>
      <c r="V12" s="11">
        <f>S12+T12+U12</f>
        <v>24.7</v>
      </c>
      <c r="W12" s="34">
        <f>(MIN(V$4:V$14)/V12)*100</f>
        <v>86.842105263157904</v>
      </c>
      <c r="X12" s="12">
        <v>97.43</v>
      </c>
      <c r="Y12" s="2"/>
      <c r="Z12" s="3"/>
      <c r="AA12" s="3"/>
      <c r="AB12" s="3"/>
      <c r="AC12" s="3"/>
      <c r="AD12" s="3"/>
      <c r="AE12" s="3"/>
      <c r="AF12" s="6">
        <f>X12+Y12</f>
        <v>97.43</v>
      </c>
      <c r="AG12" s="10">
        <f>Z12</f>
        <v>0</v>
      </c>
      <c r="AH12" s="3">
        <f>(AA12*5)+(AB12*10)+(AC12*15)+(AD12*10)+(AE12*20)</f>
        <v>0</v>
      </c>
      <c r="AI12" s="11">
        <f>AF12+AG12+AH12</f>
        <v>97.43</v>
      </c>
      <c r="AJ12" s="34">
        <f>(MIN(AI$4:AI$14)/AI12)*100</f>
        <v>69.14707995483937</v>
      </c>
      <c r="AK12" s="12">
        <v>999</v>
      </c>
      <c r="AL12" s="2"/>
      <c r="AM12" s="3"/>
      <c r="AN12" s="3"/>
      <c r="AO12" s="3"/>
      <c r="AP12" s="3"/>
      <c r="AQ12" s="3"/>
      <c r="AR12" s="3"/>
      <c r="AS12" s="6">
        <f>AK12+AL12</f>
        <v>999</v>
      </c>
      <c r="AT12" s="10">
        <f>AM12</f>
        <v>0</v>
      </c>
      <c r="AU12" s="3">
        <f>(AN12*5)+(AO12*10)+(AP12*15)+(AQ12*10)+(AR12*20)</f>
        <v>0</v>
      </c>
      <c r="AV12" s="11">
        <f>AS12+AT12+AU12</f>
        <v>999</v>
      </c>
      <c r="AW12" s="34">
        <v>0</v>
      </c>
      <c r="AX12" s="12">
        <v>999</v>
      </c>
      <c r="AY12" s="2"/>
      <c r="AZ12" s="3"/>
      <c r="BA12" s="3"/>
      <c r="BB12" s="3"/>
      <c r="BC12" s="3"/>
      <c r="BD12" s="3"/>
      <c r="BE12" s="3"/>
      <c r="BF12" s="6">
        <f>AX12+AY12</f>
        <v>999</v>
      </c>
      <c r="BG12" s="10">
        <f>AZ12</f>
        <v>0</v>
      </c>
      <c r="BH12" s="3">
        <f>(BA12*5)+(BB12*10)+(BC12*15)+(BD12*10)+(BE12*20)</f>
        <v>0</v>
      </c>
      <c r="BI12" s="11">
        <f>BF12+BG12+BH12</f>
        <v>999</v>
      </c>
      <c r="BJ12" s="34">
        <v>0</v>
      </c>
      <c r="BK12" s="12"/>
      <c r="BL12" s="2"/>
      <c r="BM12" s="3"/>
      <c r="BN12" s="3"/>
      <c r="BO12" s="3"/>
      <c r="BP12" s="3"/>
      <c r="BQ12" s="3"/>
      <c r="BR12" s="3"/>
      <c r="BS12" s="6">
        <f>BK12+BL12</f>
        <v>0</v>
      </c>
      <c r="BT12" s="10">
        <f>BM12</f>
        <v>0</v>
      </c>
      <c r="BU12" s="3">
        <f>(BN12*5)+(BO12*10)+(BP12*15)+(BQ12*10)+(BR12*20)</f>
        <v>0</v>
      </c>
      <c r="BV12" s="11">
        <f>BS12+BT12+BU12</f>
        <v>0</v>
      </c>
      <c r="BW12" s="34" t="e">
        <f>(MIN(BV$4:BV$14)/BV12)*100</f>
        <v>#DIV/0!</v>
      </c>
      <c r="BX12" s="12"/>
      <c r="BY12" s="2"/>
      <c r="BZ12" s="3"/>
      <c r="CA12" s="3"/>
      <c r="CB12" s="3"/>
      <c r="CC12" s="3"/>
      <c r="CD12" s="3"/>
      <c r="CE12" s="6">
        <f>BX12+BY12</f>
        <v>0</v>
      </c>
      <c r="CF12" s="10">
        <f>BY12</f>
        <v>0</v>
      </c>
      <c r="CG12" s="3">
        <f>(CA12*3)+(CB12*5)+(CC12*5)+(CD12*20)</f>
        <v>0</v>
      </c>
      <c r="CH12" s="11">
        <f>CE12+CF12+CG12</f>
        <v>0</v>
      </c>
      <c r="CI12" s="43" t="e">
        <f>(MIN(CH$4:CH$14)/CH12)*100</f>
        <v>#DIV/0!</v>
      </c>
    </row>
    <row r="13" spans="1:88" ht="15">
      <c r="A13" s="14"/>
      <c r="B13" s="14"/>
      <c r="C13" s="8" t="s">
        <v>42</v>
      </c>
      <c r="D13" s="9"/>
      <c r="E13" s="9" t="s">
        <v>25</v>
      </c>
      <c r="F13" s="42">
        <f xml:space="preserve"> W13+AJ13+AW13+BJ13</f>
        <v>124.93787741392728</v>
      </c>
      <c r="G13" s="51">
        <f>H13+I13+J13</f>
        <v>2137.1</v>
      </c>
      <c r="H13" s="21">
        <f>S13+AF13+AS13+BF13+BS13+CE13</f>
        <v>2130.1</v>
      </c>
      <c r="I13" s="7">
        <f>U13+AH13+AU13+BH13+BU13+CG13</f>
        <v>5</v>
      </c>
      <c r="J13" s="23">
        <f>M13+Z13+AM13+AZ13+BM13+BZ13</f>
        <v>2</v>
      </c>
      <c r="K13" s="12">
        <v>33.99</v>
      </c>
      <c r="L13" s="2"/>
      <c r="M13" s="3">
        <v>2</v>
      </c>
      <c r="N13" s="3"/>
      <c r="O13" s="3"/>
      <c r="P13" s="3"/>
      <c r="Q13" s="3"/>
      <c r="R13" s="13"/>
      <c r="S13" s="6">
        <f>K13+L13</f>
        <v>33.99</v>
      </c>
      <c r="T13" s="10">
        <f>M13</f>
        <v>2</v>
      </c>
      <c r="U13" s="3">
        <f>(N13*5)+(O13*10)+(P13*15)+(Q13*10)+(R13*20)</f>
        <v>0</v>
      </c>
      <c r="V13" s="11">
        <f>S13+T13+U13</f>
        <v>35.99</v>
      </c>
      <c r="W13" s="34">
        <f>(MIN(V$4:V$14)/V13)*100</f>
        <v>59.599888858016115</v>
      </c>
      <c r="X13" s="12">
        <v>98.11</v>
      </c>
      <c r="Y13" s="2"/>
      <c r="Z13" s="3"/>
      <c r="AA13" s="3">
        <v>1</v>
      </c>
      <c r="AB13" s="3"/>
      <c r="AC13" s="3"/>
      <c r="AD13" s="3"/>
      <c r="AE13" s="3"/>
      <c r="AF13" s="6">
        <f>X13+Y13</f>
        <v>98.11</v>
      </c>
      <c r="AG13" s="10">
        <f>Z13</f>
        <v>0</v>
      </c>
      <c r="AH13" s="3">
        <f>(AA13*5)+(AB13*10)+(AC13*15)+(AD13*10)+(AE13*20)</f>
        <v>5</v>
      </c>
      <c r="AI13" s="11">
        <f>AF13+AG13+AH13</f>
        <v>103.11</v>
      </c>
      <c r="AJ13" s="34">
        <f>(MIN(AI$4:AI$14)/AI13)*100</f>
        <v>65.337988555911167</v>
      </c>
      <c r="AK13" s="12">
        <v>999</v>
      </c>
      <c r="AL13" s="2"/>
      <c r="AM13" s="3"/>
      <c r="AN13" s="3"/>
      <c r="AO13" s="3"/>
      <c r="AP13" s="3"/>
      <c r="AQ13" s="3"/>
      <c r="AR13" s="3"/>
      <c r="AS13" s="6">
        <f>AK13+AL13</f>
        <v>999</v>
      </c>
      <c r="AT13" s="10">
        <f>AM13</f>
        <v>0</v>
      </c>
      <c r="AU13" s="3">
        <f>(AN13*5)+(AO13*10)+(AP13*15)+(AQ13*10)+(AR13*20)</f>
        <v>0</v>
      </c>
      <c r="AV13" s="11">
        <f>AS13+AT13+AU13</f>
        <v>999</v>
      </c>
      <c r="AW13" s="34">
        <v>0</v>
      </c>
      <c r="AX13" s="12">
        <v>999</v>
      </c>
      <c r="AY13" s="2"/>
      <c r="AZ13" s="3"/>
      <c r="BA13" s="3"/>
      <c r="BB13" s="3"/>
      <c r="BC13" s="3"/>
      <c r="BD13" s="3"/>
      <c r="BE13" s="3"/>
      <c r="BF13" s="6">
        <f>AX13+AY13</f>
        <v>999</v>
      </c>
      <c r="BG13" s="10">
        <f>AZ13</f>
        <v>0</v>
      </c>
      <c r="BH13" s="3">
        <f>(BA13*5)+(BB13*10)+(BC13*15)+(BD13*10)+(BE13*20)</f>
        <v>0</v>
      </c>
      <c r="BI13" s="11">
        <f>BF13+BG13+BH13</f>
        <v>999</v>
      </c>
      <c r="BJ13" s="34">
        <v>0</v>
      </c>
      <c r="BK13" s="12"/>
      <c r="BL13" s="2"/>
      <c r="BM13" s="3"/>
      <c r="BN13" s="3"/>
      <c r="BO13" s="3"/>
      <c r="BP13" s="3"/>
      <c r="BQ13" s="3"/>
      <c r="BR13" s="3"/>
      <c r="BS13" s="6">
        <f>BK13+BL13</f>
        <v>0</v>
      </c>
      <c r="BT13" s="10">
        <f>BM13</f>
        <v>0</v>
      </c>
      <c r="BU13" s="3">
        <f>(BN13*5)+(BO13*10)+(BP13*15)+(BQ13*10)+(BR13*20)</f>
        <v>0</v>
      </c>
      <c r="BV13" s="11">
        <f>BS13+BT13+BU13</f>
        <v>0</v>
      </c>
      <c r="BW13" s="34" t="e">
        <f>(MIN(BV$4:BV$14)/BV13)*100</f>
        <v>#DIV/0!</v>
      </c>
      <c r="BX13" s="12"/>
      <c r="BY13" s="2"/>
      <c r="BZ13" s="3"/>
      <c r="CA13" s="3"/>
      <c r="CB13" s="3"/>
      <c r="CC13" s="3"/>
      <c r="CD13" s="3"/>
      <c r="CE13" s="6">
        <f>BX13+BY13</f>
        <v>0</v>
      </c>
      <c r="CF13" s="10">
        <f>BY13</f>
        <v>0</v>
      </c>
      <c r="CG13" s="3">
        <f>(CA13*3)+(CB13*5)+(CC13*5)+(CD13*20)</f>
        <v>0</v>
      </c>
      <c r="CH13" s="11">
        <f>CE13+CF13+CG13</f>
        <v>0</v>
      </c>
      <c r="CI13" s="43" t="e">
        <f>(MIN(CH$4:CH$14)/CH13)*100</f>
        <v>#DIV/0!</v>
      </c>
    </row>
    <row r="14" spans="1:88" ht="15">
      <c r="A14" s="14"/>
      <c r="B14" s="14"/>
      <c r="C14" s="8" t="s">
        <v>40</v>
      </c>
      <c r="D14" s="9"/>
      <c r="E14" s="9" t="s">
        <v>25</v>
      </c>
      <c r="F14" s="42">
        <f xml:space="preserve"> W14+AJ14+AW14+BJ14</f>
        <v>97.410356090888698</v>
      </c>
      <c r="G14" s="51">
        <f>H14+I14+J14</f>
        <v>2167.2399999999998</v>
      </c>
      <c r="H14" s="21">
        <f>S14+AF14+AS14+BF14+BS14+CE14</f>
        <v>2156.2399999999998</v>
      </c>
      <c r="I14" s="7">
        <f>U14+AH14+AU14+BH14+BU14+CG14</f>
        <v>10</v>
      </c>
      <c r="J14" s="23">
        <f>M14+Z14+AM14+AZ14+BM14+BZ14</f>
        <v>1</v>
      </c>
      <c r="K14" s="12">
        <v>50.64</v>
      </c>
      <c r="L14" s="2"/>
      <c r="M14" s="3">
        <v>1</v>
      </c>
      <c r="N14" s="3">
        <v>2</v>
      </c>
      <c r="O14" s="3"/>
      <c r="P14" s="3"/>
      <c r="Q14" s="3"/>
      <c r="R14" s="13"/>
      <c r="S14" s="6">
        <f>K14+L14</f>
        <v>50.64</v>
      </c>
      <c r="T14" s="10">
        <f>M14</f>
        <v>1</v>
      </c>
      <c r="U14" s="3">
        <f>(N14*5)+(O14*10)+(P14*15)+(Q14*10)+(R14*20)</f>
        <v>10</v>
      </c>
      <c r="V14" s="11">
        <f>S14+T14+U14</f>
        <v>61.64</v>
      </c>
      <c r="W14" s="34">
        <f>(MIN(V$4:V$14)/V14)*100</f>
        <v>34.798831927319924</v>
      </c>
      <c r="X14" s="12">
        <v>107.6</v>
      </c>
      <c r="Y14" s="2"/>
      <c r="Z14" s="3"/>
      <c r="AA14" s="3"/>
      <c r="AB14" s="3"/>
      <c r="AC14" s="3"/>
      <c r="AD14" s="3"/>
      <c r="AE14" s="3"/>
      <c r="AF14" s="6">
        <f>X14+Y14</f>
        <v>107.6</v>
      </c>
      <c r="AG14" s="10">
        <f>Z14</f>
        <v>0</v>
      </c>
      <c r="AH14" s="3">
        <f>(AA14*5)+(AB14*10)+(AC14*15)+(AD14*10)+(AE14*20)</f>
        <v>0</v>
      </c>
      <c r="AI14" s="11">
        <f>AF14+AG14+AH14</f>
        <v>107.6</v>
      </c>
      <c r="AJ14" s="34">
        <f>(MIN(AI$4:AI$14)/AI14)*100</f>
        <v>62.611524163568774</v>
      </c>
      <c r="AK14" s="12">
        <v>999</v>
      </c>
      <c r="AL14" s="2"/>
      <c r="AM14" s="3"/>
      <c r="AN14" s="3"/>
      <c r="AO14" s="3"/>
      <c r="AP14" s="3"/>
      <c r="AQ14" s="3"/>
      <c r="AR14" s="3"/>
      <c r="AS14" s="6">
        <f>AK14+AL14</f>
        <v>999</v>
      </c>
      <c r="AT14" s="10">
        <f>AM14</f>
        <v>0</v>
      </c>
      <c r="AU14" s="3">
        <f>(AN14*5)+(AO14*10)+(AP14*15)+(AQ14*10)+(AR14*20)</f>
        <v>0</v>
      </c>
      <c r="AV14" s="11">
        <f>AS14+AT14+AU14</f>
        <v>999</v>
      </c>
      <c r="AW14" s="34">
        <v>0</v>
      </c>
      <c r="AX14" s="12">
        <v>999</v>
      </c>
      <c r="AY14" s="2"/>
      <c r="AZ14" s="3"/>
      <c r="BA14" s="3"/>
      <c r="BB14" s="3"/>
      <c r="BC14" s="3"/>
      <c r="BD14" s="3"/>
      <c r="BE14" s="3"/>
      <c r="BF14" s="6">
        <f>AX14+AY14</f>
        <v>999</v>
      </c>
      <c r="BG14" s="10">
        <f>AZ14</f>
        <v>0</v>
      </c>
      <c r="BH14" s="3">
        <f>(BA14*5)+(BB14*10)+(BC14*15)+(BD14*10)+(BE14*20)</f>
        <v>0</v>
      </c>
      <c r="BI14" s="11">
        <f>BF14+BG14+BH14</f>
        <v>999</v>
      </c>
      <c r="BJ14" s="34">
        <v>0</v>
      </c>
      <c r="BK14" s="12"/>
      <c r="BL14" s="2"/>
      <c r="BM14" s="3"/>
      <c r="BN14" s="3"/>
      <c r="BO14" s="3"/>
      <c r="BP14" s="3"/>
      <c r="BQ14" s="3"/>
      <c r="BR14" s="3"/>
      <c r="BS14" s="6">
        <f>BK14+BL14</f>
        <v>0</v>
      </c>
      <c r="BT14" s="10">
        <f>BM14</f>
        <v>0</v>
      </c>
      <c r="BU14" s="3">
        <f>(BN14*5)+(BO14*10)+(BP14*15)+(BQ14*10)+(BR14*20)</f>
        <v>0</v>
      </c>
      <c r="BV14" s="11">
        <f>BS14+BT14+BU14</f>
        <v>0</v>
      </c>
      <c r="BW14" s="34" t="e">
        <f>(MIN(BV$4:BV$14)/BV14)*100</f>
        <v>#DIV/0!</v>
      </c>
      <c r="BX14" s="12"/>
      <c r="BY14" s="2"/>
      <c r="BZ14" s="3"/>
      <c r="CA14" s="3"/>
      <c r="CB14" s="3"/>
      <c r="CC14" s="3"/>
      <c r="CD14" s="3"/>
      <c r="CE14" s="6">
        <f>BX14+BY14</f>
        <v>0</v>
      </c>
      <c r="CF14" s="10">
        <f>BY14</f>
        <v>0</v>
      </c>
      <c r="CG14" s="3">
        <f>(CA14*3)+(CB14*5)+(CC14*5)+(CD14*20)</f>
        <v>0</v>
      </c>
      <c r="CH14" s="11">
        <f>CE14+CF14+CG14</f>
        <v>0</v>
      </c>
      <c r="CI14" s="43" t="e">
        <f>(MIN(CH$4:CH$14)/CH14)*100</f>
        <v>#DIV/0!</v>
      </c>
    </row>
    <row r="15" spans="1:88">
      <c r="D15" s="9"/>
    </row>
    <row r="16" spans="1:88">
      <c r="C16" s="35" t="s">
        <v>32</v>
      </c>
    </row>
  </sheetData>
  <sortState ref="A12:CJ14">
    <sortCondition descending="1" ref="F12:F14"/>
  </sortState>
  <mergeCells count="6">
    <mergeCell ref="BK1:BW1"/>
    <mergeCell ref="F1:J1"/>
    <mergeCell ref="K1:W1"/>
    <mergeCell ref="X1:AJ1"/>
    <mergeCell ref="AK1:AW1"/>
    <mergeCell ref="AX1:BJ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By Division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Dave Rosen</cp:lastModifiedBy>
  <cp:lastPrinted>2011-08-06T22:50:12Z</cp:lastPrinted>
  <dcterms:created xsi:type="dcterms:W3CDTF">2010-05-02T17:04:59Z</dcterms:created>
  <dcterms:modified xsi:type="dcterms:W3CDTF">2013-09-29T14:52:15Z</dcterms:modified>
</cp:coreProperties>
</file>