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3" i="1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30"/>
  <c r="X30"/>
  <c r="Y30"/>
  <c r="Z30"/>
  <c r="AM30"/>
  <c r="AN30"/>
  <c r="AO30"/>
  <c r="BA30"/>
  <c r="BB30"/>
  <c r="BC30"/>
  <c r="BO30"/>
  <c r="BP30"/>
  <c r="BQ30"/>
  <c r="CC30"/>
  <c r="CD30"/>
  <c r="CE30"/>
  <c r="CF30"/>
  <c r="CO30"/>
  <c r="CP30"/>
  <c r="CQ30"/>
  <c r="CR30"/>
  <c r="CZ30"/>
  <c r="DA30"/>
  <c r="DB30"/>
  <c r="DK30"/>
  <c r="DL30"/>
  <c r="DM30"/>
  <c r="DN30" s="1"/>
  <c r="J29"/>
  <c r="X29"/>
  <c r="Y29"/>
  <c r="Z29"/>
  <c r="AM29"/>
  <c r="AN29"/>
  <c r="AO29"/>
  <c r="BA29"/>
  <c r="BB29"/>
  <c r="BC29"/>
  <c r="BO29"/>
  <c r="BP29"/>
  <c r="BQ29"/>
  <c r="BR29"/>
  <c r="CC29"/>
  <c r="CD29"/>
  <c r="CE29"/>
  <c r="CO29"/>
  <c r="CP29"/>
  <c r="CQ29"/>
  <c r="CR29"/>
  <c r="CZ29"/>
  <c r="DA29"/>
  <c r="DB29"/>
  <c r="DC29"/>
  <c r="DK29"/>
  <c r="DL29"/>
  <c r="DM29"/>
  <c r="J11"/>
  <c r="X11"/>
  <c r="Y11"/>
  <c r="Z11"/>
  <c r="AM11"/>
  <c r="AN11"/>
  <c r="AO11"/>
  <c r="BA11"/>
  <c r="BB11"/>
  <c r="BC11"/>
  <c r="BO11"/>
  <c r="BP11"/>
  <c r="BQ11"/>
  <c r="BR11" s="1"/>
  <c r="CC11"/>
  <c r="CD11"/>
  <c r="CE11"/>
  <c r="CO11"/>
  <c r="CP11"/>
  <c r="CQ11"/>
  <c r="CZ11"/>
  <c r="DA11"/>
  <c r="DB11"/>
  <c r="DK11"/>
  <c r="DL11"/>
  <c r="DM11"/>
  <c r="J20"/>
  <c r="X20"/>
  <c r="Y20"/>
  <c r="Z20"/>
  <c r="AM20"/>
  <c r="AN20"/>
  <c r="AO20"/>
  <c r="BA20"/>
  <c r="BB20"/>
  <c r="BC20"/>
  <c r="BO20"/>
  <c r="BP20"/>
  <c r="BQ20"/>
  <c r="CC20"/>
  <c r="CD20"/>
  <c r="CE20"/>
  <c r="CF20" s="1"/>
  <c r="CO20"/>
  <c r="CP20"/>
  <c r="CQ20"/>
  <c r="CZ20"/>
  <c r="DA20"/>
  <c r="DB20"/>
  <c r="DK20"/>
  <c r="DL20"/>
  <c r="DM20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23"/>
  <c r="X23"/>
  <c r="Y23"/>
  <c r="Z23"/>
  <c r="AM23"/>
  <c r="AN23"/>
  <c r="AO23"/>
  <c r="BA23"/>
  <c r="BB23"/>
  <c r="BC23"/>
  <c r="BO23"/>
  <c r="BP23"/>
  <c r="BQ23"/>
  <c r="CC23"/>
  <c r="CF23" s="1"/>
  <c r="CD23"/>
  <c r="CE23"/>
  <c r="CO23"/>
  <c r="CR23" s="1"/>
  <c r="CP23"/>
  <c r="CQ23"/>
  <c r="CZ23"/>
  <c r="DC23" s="1"/>
  <c r="DA23"/>
  <c r="DB23"/>
  <c r="DK23"/>
  <c r="DN23" s="1"/>
  <c r="DL23"/>
  <c r="DM23"/>
  <c r="J24"/>
  <c r="X24"/>
  <c r="Y24"/>
  <c r="Z24"/>
  <c r="AM24"/>
  <c r="AN24"/>
  <c r="AO24"/>
  <c r="BA24"/>
  <c r="BB24"/>
  <c r="BC24"/>
  <c r="BO24"/>
  <c r="BR24" s="1"/>
  <c r="BP24"/>
  <c r="BQ24"/>
  <c r="CC24"/>
  <c r="CF24" s="1"/>
  <c r="CD24"/>
  <c r="CE24"/>
  <c r="CO24"/>
  <c r="CR24" s="1"/>
  <c r="CP24"/>
  <c r="CQ24"/>
  <c r="CZ24"/>
  <c r="DC24" s="1"/>
  <c r="DA24"/>
  <c r="DB24"/>
  <c r="DK24"/>
  <c r="DN24" s="1"/>
  <c r="DL24"/>
  <c r="DM24"/>
  <c r="J12"/>
  <c r="X12"/>
  <c r="Y12"/>
  <c r="Z12"/>
  <c r="AM12"/>
  <c r="AN12"/>
  <c r="AO12"/>
  <c r="BA12"/>
  <c r="BB12"/>
  <c r="BC12"/>
  <c r="BO12"/>
  <c r="BR12" s="1"/>
  <c r="BP12"/>
  <c r="BQ12"/>
  <c r="CC12"/>
  <c r="CF12" s="1"/>
  <c r="CD12"/>
  <c r="CE12"/>
  <c r="CO12"/>
  <c r="CR12" s="1"/>
  <c r="CP12"/>
  <c r="CQ12"/>
  <c r="CZ12"/>
  <c r="DC12" s="1"/>
  <c r="DA12"/>
  <c r="DB12"/>
  <c r="DK12"/>
  <c r="DN12" s="1"/>
  <c r="DL12"/>
  <c r="DM12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BA22"/>
  <c r="BB22"/>
  <c r="BC22"/>
  <c r="BO22"/>
  <c r="BP22"/>
  <c r="BQ22"/>
  <c r="CC22"/>
  <c r="CD22"/>
  <c r="CE22"/>
  <c r="BA19"/>
  <c r="BB19"/>
  <c r="BC19"/>
  <c r="BO19"/>
  <c r="BP19"/>
  <c r="BQ19"/>
  <c r="CC19"/>
  <c r="CD19"/>
  <c r="CE19"/>
  <c r="AM19"/>
  <c r="X19"/>
  <c r="AM22"/>
  <c r="X22"/>
  <c r="AN19"/>
  <c r="AN22"/>
  <c r="Y19"/>
  <c r="CQ19"/>
  <c r="CQ22"/>
  <c r="AO19"/>
  <c r="AO22"/>
  <c r="Z19"/>
  <c r="Z22"/>
  <c r="Y22"/>
  <c r="DM19"/>
  <c r="DL19"/>
  <c r="DK19"/>
  <c r="DB19"/>
  <c r="DA19"/>
  <c r="CZ19"/>
  <c r="CP19"/>
  <c r="CO19"/>
  <c r="J19"/>
  <c r="DK22"/>
  <c r="DL22"/>
  <c r="DM22"/>
  <c r="I22" s="1"/>
  <c r="CZ22"/>
  <c r="DA22"/>
  <c r="DB22"/>
  <c r="CO22"/>
  <c r="CP22"/>
  <c r="J22"/>
  <c r="CF29" l="1"/>
  <c r="CF8"/>
  <c r="BR16"/>
  <c r="DC14"/>
  <c r="CF14"/>
  <c r="CF25"/>
  <c r="BR30"/>
  <c r="BR14"/>
  <c r="DC27"/>
  <c r="CF27"/>
  <c r="DN25"/>
  <c r="CR25"/>
  <c r="CR27"/>
  <c r="BR27"/>
  <c r="DC25"/>
  <c r="DN29"/>
  <c r="CR19"/>
  <c r="DC19"/>
  <c r="DN28"/>
  <c r="CR28"/>
  <c r="BR28"/>
  <c r="DC5"/>
  <c r="CF5"/>
  <c r="DN8"/>
  <c r="CR8"/>
  <c r="BR8"/>
  <c r="CR14"/>
  <c r="DN27"/>
  <c r="DN11"/>
  <c r="CR11"/>
  <c r="DC30"/>
  <c r="CF22"/>
  <c r="DC28"/>
  <c r="CF28"/>
  <c r="DN5"/>
  <c r="CR5"/>
  <c r="BR5"/>
  <c r="DC8"/>
  <c r="BR20"/>
  <c r="DC11"/>
  <c r="CF11"/>
  <c r="I19"/>
  <c r="CF19"/>
  <c r="DN6"/>
  <c r="CR6"/>
  <c r="BR6"/>
  <c r="DC21"/>
  <c r="CF21"/>
  <c r="DN26"/>
  <c r="CR26"/>
  <c r="BR26"/>
  <c r="DC7"/>
  <c r="CF7"/>
  <c r="DN15"/>
  <c r="CR15"/>
  <c r="BR15"/>
  <c r="DC16"/>
  <c r="CF16"/>
  <c r="DN14"/>
  <c r="DC20"/>
  <c r="DN13"/>
  <c r="CR13"/>
  <c r="BR13"/>
  <c r="CR22"/>
  <c r="DC22"/>
  <c r="DN22"/>
  <c r="DN19"/>
  <c r="BR19"/>
  <c r="DC6"/>
  <c r="CF6"/>
  <c r="DN21"/>
  <c r="CR21"/>
  <c r="BR21"/>
  <c r="DC26"/>
  <c r="CF26"/>
  <c r="DN7"/>
  <c r="CR7"/>
  <c r="BR7"/>
  <c r="DC15"/>
  <c r="CF15"/>
  <c r="DN16"/>
  <c r="CR16"/>
  <c r="DN20"/>
  <c r="CR20"/>
  <c r="DC13"/>
  <c r="CF13"/>
  <c r="CG21" s="1"/>
  <c r="CG7"/>
  <c r="CG20"/>
  <c r="CG6"/>
  <c r="CG26"/>
  <c r="CG15"/>
  <c r="CG13"/>
  <c r="CG22"/>
  <c r="BR22"/>
  <c r="CG28"/>
  <c r="CG5"/>
  <c r="I5"/>
  <c r="CG8"/>
  <c r="I8"/>
  <c r="CG12"/>
  <c r="CG24"/>
  <c r="I24"/>
  <c r="CG23"/>
  <c r="BR23"/>
  <c r="AP23"/>
  <c r="AP6"/>
  <c r="AP21"/>
  <c r="AP26"/>
  <c r="AP7"/>
  <c r="CG11"/>
  <c r="I11"/>
  <c r="CG29"/>
  <c r="CG30"/>
  <c r="AP13"/>
  <c r="AA19"/>
  <c r="BD22"/>
  <c r="AP28"/>
  <c r="AP5"/>
  <c r="AP8"/>
  <c r="AP24"/>
  <c r="I23"/>
  <c r="I26"/>
  <c r="CG14"/>
  <c r="CG27"/>
  <c r="CG25"/>
  <c r="AP20"/>
  <c r="AP11"/>
  <c r="AP29"/>
  <c r="I13"/>
  <c r="I28"/>
  <c r="BD28"/>
  <c r="H28"/>
  <c r="AA28"/>
  <c r="BD5"/>
  <c r="H5"/>
  <c r="AA5"/>
  <c r="BD8"/>
  <c r="H8"/>
  <c r="AA8"/>
  <c r="I12"/>
  <c r="BD12"/>
  <c r="AP12"/>
  <c r="H12"/>
  <c r="AA12"/>
  <c r="BD24"/>
  <c r="H24"/>
  <c r="AA24"/>
  <c r="BD23"/>
  <c r="H23"/>
  <c r="AA23"/>
  <c r="I6"/>
  <c r="BD6"/>
  <c r="H6"/>
  <c r="AA6"/>
  <c r="I21"/>
  <c r="BD21"/>
  <c r="H21"/>
  <c r="AA21"/>
  <c r="BD26"/>
  <c r="H26"/>
  <c r="AA26"/>
  <c r="I7"/>
  <c r="BD7"/>
  <c r="H7"/>
  <c r="AA7"/>
  <c r="BD15"/>
  <c r="AP15"/>
  <c r="I15"/>
  <c r="H15"/>
  <c r="AA15"/>
  <c r="BD16"/>
  <c r="AP16"/>
  <c r="I16"/>
  <c r="H16"/>
  <c r="AA16"/>
  <c r="BD14"/>
  <c r="AP14"/>
  <c r="I14"/>
  <c r="H14"/>
  <c r="AA14"/>
  <c r="BD27"/>
  <c r="AP27"/>
  <c r="I27"/>
  <c r="H27"/>
  <c r="AA27"/>
  <c r="BR25"/>
  <c r="BD25"/>
  <c r="I25"/>
  <c r="AP25"/>
  <c r="H25"/>
  <c r="AA25"/>
  <c r="I20"/>
  <c r="BD20"/>
  <c r="H20"/>
  <c r="AA20"/>
  <c r="BD11"/>
  <c r="H11"/>
  <c r="AA11"/>
  <c r="I29"/>
  <c r="BD29"/>
  <c r="H29"/>
  <c r="AA29"/>
  <c r="BD30"/>
  <c r="AP30"/>
  <c r="I30"/>
  <c r="H30"/>
  <c r="AA30"/>
  <c r="BD13"/>
  <c r="H13"/>
  <c r="AA13"/>
  <c r="BD19"/>
  <c r="H19"/>
  <c r="G19" s="1"/>
  <c r="BS5"/>
  <c r="BS23"/>
  <c r="BS7"/>
  <c r="BS27"/>
  <c r="BS29"/>
  <c r="BS22"/>
  <c r="BS8"/>
  <c r="BS6"/>
  <c r="BS15"/>
  <c r="BS25"/>
  <c r="BS30"/>
  <c r="BE28"/>
  <c r="BE8"/>
  <c r="BE24"/>
  <c r="BE6"/>
  <c r="BE26"/>
  <c r="BE15"/>
  <c r="BE14"/>
  <c r="BE25"/>
  <c r="BE11"/>
  <c r="BE30"/>
  <c r="BE19"/>
  <c r="BE22"/>
  <c r="BE5"/>
  <c r="BE12"/>
  <c r="BE23"/>
  <c r="BE21"/>
  <c r="BE7"/>
  <c r="BE16"/>
  <c r="BE27"/>
  <c r="BE20"/>
  <c r="BE29"/>
  <c r="BE13"/>
  <c r="H22"/>
  <c r="G28"/>
  <c r="G5"/>
  <c r="G8"/>
  <c r="G12"/>
  <c r="G24"/>
  <c r="G23"/>
  <c r="G6"/>
  <c r="G21"/>
  <c r="G26"/>
  <c r="G7"/>
  <c r="G15"/>
  <c r="G16"/>
  <c r="G14"/>
  <c r="G27"/>
  <c r="G25"/>
  <c r="G20"/>
  <c r="G11"/>
  <c r="G29"/>
  <c r="G30"/>
  <c r="G13"/>
  <c r="AP19"/>
  <c r="AP22"/>
  <c r="AA22"/>
  <c r="CG16" l="1"/>
  <c r="CG19"/>
  <c r="BS19"/>
  <c r="BS11"/>
  <c r="BS14"/>
  <c r="BS26"/>
  <c r="BS24"/>
  <c r="BS28"/>
  <c r="BS13"/>
  <c r="BS20"/>
  <c r="BS16"/>
  <c r="BS21"/>
  <c r="BS12"/>
  <c r="AQ5"/>
  <c r="AQ12"/>
  <c r="AQ23"/>
  <c r="AQ21"/>
  <c r="AQ7"/>
  <c r="AQ16"/>
  <c r="AQ27"/>
  <c r="AQ20"/>
  <c r="AQ29"/>
  <c r="AQ13"/>
  <c r="AQ22"/>
  <c r="AQ28"/>
  <c r="AQ8"/>
  <c r="AQ24"/>
  <c r="AQ6"/>
  <c r="AQ26"/>
  <c r="AQ15"/>
  <c r="AQ14"/>
  <c r="AQ25"/>
  <c r="AQ11"/>
  <c r="AQ30"/>
  <c r="AQ19"/>
  <c r="AB5"/>
  <c r="F5" s="1"/>
  <c r="AB12"/>
  <c r="F12" s="1"/>
  <c r="AB23"/>
  <c r="F23" s="1"/>
  <c r="AB21"/>
  <c r="F21" s="1"/>
  <c r="AB7"/>
  <c r="F7" s="1"/>
  <c r="AB16"/>
  <c r="AB27"/>
  <c r="F27" s="1"/>
  <c r="AB20"/>
  <c r="F20" s="1"/>
  <c r="AB29"/>
  <c r="F29" s="1"/>
  <c r="AB13"/>
  <c r="F13" s="1"/>
  <c r="AB19"/>
  <c r="AB28"/>
  <c r="AB8"/>
  <c r="AB24"/>
  <c r="F24" s="1"/>
  <c r="AB6"/>
  <c r="AB26"/>
  <c r="AB15"/>
  <c r="AB14"/>
  <c r="F14" s="1"/>
  <c r="AB25"/>
  <c r="AB11"/>
  <c r="AB30"/>
  <c r="AB22"/>
  <c r="F22" s="1"/>
  <c r="F19" l="1"/>
  <c r="F30"/>
  <c r="F25"/>
  <c r="F15"/>
  <c r="F6"/>
  <c r="F8"/>
  <c r="F11"/>
  <c r="F26"/>
  <c r="F28"/>
  <c r="F16"/>
</calcChain>
</file>

<file path=xl/sharedStrings.xml><?xml version="1.0" encoding="utf-8"?>
<sst xmlns="http://schemas.openxmlformats.org/spreadsheetml/2006/main" count="177" uniqueCount="65">
  <si>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</si>
  <si>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</si>
  <si>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</si>
  <si>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</si>
  <si>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</si>
  <si>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</si>
  <si>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</si>
  <si>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</si>
  <si>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</si>
  <si>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</si>
  <si>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</si>
  <si>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</si>
  <si>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</si>
  <si>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</si>
  <si>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</si>
  <si>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</si>
  <si>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</si>
  <si>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</si>
  <si>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</si>
  <si>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</si>
  <si>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</si>
  <si>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</si>
  <si>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</si>
  <si>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</si>
  <si>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</si>
  <si>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</si>
  <si>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</si>
  <si>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</si>
  <si>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</si>
  <si>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</si>
  <si>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</si>
  <si>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</si>
  <si>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</si>
  <si>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</si>
  <si>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</si>
  <si>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</si>
  <si>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</si>
  <si>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</si>
  <si>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</si>
  <si>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</si>
  <si>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Kirk S</t>
  </si>
  <si>
    <t>Greg B</t>
  </si>
  <si>
    <t>Ryan P</t>
  </si>
  <si>
    <t>SSP</t>
  </si>
  <si>
    <t>ESP</t>
  </si>
  <si>
    <t>John V R</t>
  </si>
  <si>
    <t>Paul K</t>
  </si>
  <si>
    <t>Juan M</t>
  </si>
  <si>
    <t>Ryan W</t>
  </si>
  <si>
    <t>Jimmy B</t>
  </si>
  <si>
    <t>Ron M</t>
  </si>
  <si>
    <t>Jason M</t>
  </si>
  <si>
    <t>Charles S</t>
  </si>
  <si>
    <t>Brian S</t>
  </si>
  <si>
    <t>Eric D</t>
  </si>
  <si>
    <t>CDP</t>
  </si>
  <si>
    <t>Michael C</t>
  </si>
  <si>
    <t>Andrew W</t>
  </si>
  <si>
    <t>Steve C</t>
  </si>
  <si>
    <t>Steve H</t>
  </si>
  <si>
    <t>John H</t>
  </si>
  <si>
    <t>Gary R</t>
  </si>
  <si>
    <t>Arnaud G</t>
  </si>
  <si>
    <t>Rich N</t>
  </si>
  <si>
    <t>Karl 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</si>
</sst>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2" fontId="4" fillId="4" borderId="0" xfId="1" applyNumberFormat="1" applyFill="1" applyBorder="1" applyAlignment="1" applyProtection="1">
      <alignment horizontal="right" vertical="center"/>
      <protection locked="0"/>
    </xf>
    <xf numFmtId="2" fontId="4" fillId="5" borderId="0" xfId="1" applyNumberForma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0" fillId="0" borderId="27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2" sqref="F22"/>
    </sheetView>
  </sheetViews>
  <sheetFormatPr defaultColWidth="9.140625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6" width="5.5703125" style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9.140625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42" t="s">
        <v>1</v>
      </c>
      <c r="G1" s="44"/>
      <c r="H1" s="44"/>
      <c r="I1" s="44"/>
      <c r="J1" s="43"/>
      <c r="K1" s="42" t="s">
        <v>2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3"/>
      <c r="AB1" s="24"/>
      <c r="AC1" s="42" t="s">
        <v>3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3"/>
      <c r="AR1" s="42" t="s">
        <v>4</v>
      </c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3"/>
      <c r="BF1" s="42" t="s">
        <v>5</v>
      </c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3"/>
      <c r="BS1" s="24"/>
      <c r="BT1" s="45" t="s">
        <v>6</v>
      </c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7"/>
      <c r="CH1" s="42" t="s">
        <v>7</v>
      </c>
      <c r="CI1" s="43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4"/>
      <c r="B3" s="35"/>
      <c r="C3" s="50"/>
      <c r="D3" s="51"/>
      <c r="E3" s="51"/>
      <c r="F3" s="31"/>
      <c r="G3" s="32"/>
      <c r="H3" s="21"/>
      <c r="I3" s="13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12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4"/>
      <c r="B4" s="35"/>
      <c r="C4" s="48" t="s">
        <v>55</v>
      </c>
      <c r="D4" s="49"/>
      <c r="E4" s="49"/>
      <c r="F4" s="31"/>
      <c r="G4" s="32"/>
      <c r="H4" s="21"/>
      <c r="I4" s="13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4">
        <v>4</v>
      </c>
      <c r="B5" s="35">
        <v>1</v>
      </c>
      <c r="C5" s="38" t="s">
        <v>63</v>
      </c>
      <c r="D5" s="25"/>
      <c r="E5" s="39" t="s">
        <v>55</v>
      </c>
      <c r="F5" s="31">
        <f xml:space="preserve"> AB5+AQ5+BE5+BS5</f>
        <v>319.9595318139252</v>
      </c>
      <c r="G5" s="32">
        <f>H5+I5+J5</f>
        <v>165.38</v>
      </c>
      <c r="H5" s="21">
        <f>X5+AM5+BA5+BO5+CC5+CO5+CZ5+DK5</f>
        <v>131.38</v>
      </c>
      <c r="I5" s="7">
        <f>Z5+AO5+BC5+BQ5+CE5+CQ5+DB5+DM5</f>
        <v>0</v>
      </c>
      <c r="J5" s="23">
        <f>R5+AG5+AU5+BI5+BW5+CJ5+CU5+DF5</f>
        <v>34</v>
      </c>
      <c r="K5" s="12">
        <v>17.8</v>
      </c>
      <c r="L5" s="2"/>
      <c r="M5" s="2"/>
      <c r="N5" s="2"/>
      <c r="O5" s="2"/>
      <c r="P5" s="2"/>
      <c r="Q5" s="2"/>
      <c r="R5" s="3">
        <v>14</v>
      </c>
      <c r="S5" s="3"/>
      <c r="T5" s="3"/>
      <c r="U5" s="3"/>
      <c r="V5" s="3"/>
      <c r="W5" s="13"/>
      <c r="X5" s="6">
        <f>IF(K5="DQ",0,K5+L5+M5+N5+O5+P5+Q5)</f>
        <v>17.8</v>
      </c>
      <c r="Y5" s="10">
        <f>R5</f>
        <v>14</v>
      </c>
      <c r="Z5" s="3">
        <f>(S5*5)+(T5*10)+(U5*10)+(V5*15)+(W5*20)</f>
        <v>0</v>
      </c>
      <c r="AA5" s="11">
        <f>IF(K5="DQ",0,X5+Y5+Z5)</f>
        <v>31.8</v>
      </c>
      <c r="AB5" s="30">
        <f>(MIN(AA$5:AA$30)/AA5)*100</f>
        <v>82.893081761006286</v>
      </c>
      <c r="AC5" s="12">
        <v>28.2</v>
      </c>
      <c r="AD5" s="2"/>
      <c r="AE5" s="2"/>
      <c r="AF5" s="2"/>
      <c r="AG5" s="3">
        <v>3</v>
      </c>
      <c r="AH5" s="3"/>
      <c r="AI5" s="3"/>
      <c r="AJ5" s="3"/>
      <c r="AK5" s="3"/>
      <c r="AL5" s="3"/>
      <c r="AM5" s="6">
        <f>IF(AC5="DQ",0,AC5+AD5+AE5+AF5)</f>
        <v>28.2</v>
      </c>
      <c r="AN5" s="10">
        <f>AG5</f>
        <v>3</v>
      </c>
      <c r="AO5" s="3">
        <f>(AH5*5)+(AI5*10)+(AJ5*10)+(AK5*15)+(AL5*20)</f>
        <v>0</v>
      </c>
      <c r="AP5" s="11">
        <f>IF(AC5="DQ",0,AM5+AN5+AO5)</f>
        <v>31.2</v>
      </c>
      <c r="AQ5" s="30">
        <f>(MIN(AP$5:AP$30)/AP5)*100</f>
        <v>80.897435897435898</v>
      </c>
      <c r="AR5" s="12">
        <v>36.19</v>
      </c>
      <c r="AS5" s="2"/>
      <c r="AT5" s="2"/>
      <c r="AU5" s="3">
        <v>16</v>
      </c>
      <c r="AV5" s="3"/>
      <c r="AW5" s="3"/>
      <c r="AX5" s="3"/>
      <c r="AY5" s="3"/>
      <c r="AZ5" s="3"/>
      <c r="BA5" s="6">
        <f>AR5+AS5+AT5</f>
        <v>36.19</v>
      </c>
      <c r="BB5" s="10">
        <f>AU5</f>
        <v>16</v>
      </c>
      <c r="BC5" s="3">
        <f>(AV5*5)+(AW5*10)+(AX5*10)+(AY5*15)+(AZ5*20)</f>
        <v>0</v>
      </c>
      <c r="BD5" s="11">
        <f>BA5+BB5+BC5</f>
        <v>52.19</v>
      </c>
      <c r="BE5" s="30">
        <f>(MIN(BD$5:BD$30)/BD5)*100</f>
        <v>69.438589768154827</v>
      </c>
      <c r="BF5" s="12">
        <v>49.19</v>
      </c>
      <c r="BG5" s="2"/>
      <c r="BH5" s="2"/>
      <c r="BI5" s="3">
        <v>1</v>
      </c>
      <c r="BJ5" s="3"/>
      <c r="BK5" s="3"/>
      <c r="BL5" s="3"/>
      <c r="BM5" s="3"/>
      <c r="BN5" s="3"/>
      <c r="BO5" s="6">
        <f>BF5+BG5+BH5</f>
        <v>49.19</v>
      </c>
      <c r="BP5" s="10">
        <f>BI5</f>
        <v>1</v>
      </c>
      <c r="BQ5" s="3">
        <f>(BJ5*5)+(BK5*10)+(BL5*10)+(BM5*15)+(BN5*20)</f>
        <v>0</v>
      </c>
      <c r="BR5" s="11">
        <f>IF(BF5="DQ",0,BO5+BP5+BQ5)</f>
        <v>50.19</v>
      </c>
      <c r="BS5" s="30">
        <f>(MIN(BR$5:BR$30)/BR5)*100</f>
        <v>86.730424387328171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(MIN(CF$5:CF$30)/CF5)*100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15</v>
      </c>
      <c r="B6" s="35">
        <v>2</v>
      </c>
      <c r="C6" s="38" t="s">
        <v>58</v>
      </c>
      <c r="D6" s="9"/>
      <c r="E6" s="9" t="s">
        <v>55</v>
      </c>
      <c r="F6" s="31">
        <f xml:space="preserve"> AB6+AQ6+BE6+BS6</f>
        <v>217.70319457813986</v>
      </c>
      <c r="G6" s="32">
        <f>H6+I6+J6</f>
        <v>241.45000000000002</v>
      </c>
      <c r="H6" s="21">
        <f>X6+AM6+BA6+BO6+CC6+CO6+CZ6+DK6</f>
        <v>143.45000000000002</v>
      </c>
      <c r="I6" s="7">
        <f>Z6+AO6+BC6+BQ6+CE6+CQ6+DB6+DM6</f>
        <v>10</v>
      </c>
      <c r="J6" s="23">
        <f>R6+AG6+AU6+BI6+BW6+CJ6+CU6+DF6</f>
        <v>88</v>
      </c>
      <c r="K6" s="12">
        <v>25.49</v>
      </c>
      <c r="L6" s="2"/>
      <c r="M6" s="2"/>
      <c r="N6" s="2"/>
      <c r="O6" s="2"/>
      <c r="P6" s="2"/>
      <c r="Q6" s="2"/>
      <c r="R6" s="3">
        <v>25</v>
      </c>
      <c r="S6" s="3"/>
      <c r="T6" s="3"/>
      <c r="U6" s="3"/>
      <c r="V6" s="3"/>
      <c r="W6" s="13"/>
      <c r="X6" s="6">
        <f>IF(K6="DQ",0,K6+L6+M6+N6+O6+P6+Q6)</f>
        <v>25.49</v>
      </c>
      <c r="Y6" s="10">
        <f>R6</f>
        <v>25</v>
      </c>
      <c r="Z6" s="3">
        <f>(S6*5)+(T6*10)+(U6*10)+(V6*15)+(W6*20)</f>
        <v>0</v>
      </c>
      <c r="AA6" s="11">
        <f>IF(K6="DQ",0,X6+Y6+Z6)</f>
        <v>50.489999999999995</v>
      </c>
      <c r="AB6" s="30">
        <f>(MIN(AA$5:AA$30)/AA6)*100</f>
        <v>52.208358090711037</v>
      </c>
      <c r="AC6" s="12">
        <v>32.21</v>
      </c>
      <c r="AD6" s="2"/>
      <c r="AE6" s="2"/>
      <c r="AF6" s="2"/>
      <c r="AG6" s="3">
        <v>22</v>
      </c>
      <c r="AH6" s="3"/>
      <c r="AI6" s="3"/>
      <c r="AJ6" s="3"/>
      <c r="AK6" s="3"/>
      <c r="AL6" s="3"/>
      <c r="AM6" s="6">
        <f>IF(AC6="DQ",0,AC6+AD6+AE6+AF6)</f>
        <v>32.21</v>
      </c>
      <c r="AN6" s="10">
        <f>AG6</f>
        <v>22</v>
      </c>
      <c r="AO6" s="3">
        <f>(AH6*5)+(AI6*10)+(AJ6*10)+(AK6*15)+(AL6*20)</f>
        <v>0</v>
      </c>
      <c r="AP6" s="11">
        <f>IF(AC6="DQ",0,AM6+AN6+AO6)</f>
        <v>54.21</v>
      </c>
      <c r="AQ6" s="30">
        <f>(MIN(AP$5:AP$30)/AP6)*100</f>
        <v>46.559675336653747</v>
      </c>
      <c r="AR6" s="12">
        <v>38.380000000000003</v>
      </c>
      <c r="AS6" s="2"/>
      <c r="AT6" s="2"/>
      <c r="AU6" s="3">
        <v>17</v>
      </c>
      <c r="AV6" s="3"/>
      <c r="AW6" s="3"/>
      <c r="AX6" s="3"/>
      <c r="AY6" s="3"/>
      <c r="AZ6" s="3"/>
      <c r="BA6" s="6">
        <f>AR6+AS6+AT6</f>
        <v>38.380000000000003</v>
      </c>
      <c r="BB6" s="10">
        <f>AU6</f>
        <v>17</v>
      </c>
      <c r="BC6" s="3">
        <f>(AV6*5)+(AW6*10)+(AX6*10)+(AY6*15)+(AZ6*20)</f>
        <v>0</v>
      </c>
      <c r="BD6" s="11">
        <f>BA6+BB6+BC6</f>
        <v>55.38</v>
      </c>
      <c r="BE6" s="30">
        <f>(MIN(BD$5:BD$30)/BD6)*100</f>
        <v>65.438786565547119</v>
      </c>
      <c r="BF6" s="12">
        <v>47.37</v>
      </c>
      <c r="BG6" s="2"/>
      <c r="BH6" s="2"/>
      <c r="BI6" s="3">
        <v>24</v>
      </c>
      <c r="BJ6" s="3"/>
      <c r="BK6" s="3"/>
      <c r="BL6" s="3">
        <v>1</v>
      </c>
      <c r="BM6" s="3"/>
      <c r="BN6" s="3"/>
      <c r="BO6" s="6">
        <f>BF6+BG6+BH6</f>
        <v>47.37</v>
      </c>
      <c r="BP6" s="10">
        <f>BI6</f>
        <v>24</v>
      </c>
      <c r="BQ6" s="3">
        <f>(BJ6*5)+(BK6*10)+(BL6*10)+(BM6*15)+(BN6*20)</f>
        <v>10</v>
      </c>
      <c r="BR6" s="11">
        <f>IF(BF6="DQ",0,BO6+BP6+BQ6)</f>
        <v>81.37</v>
      </c>
      <c r="BS6" s="30">
        <f>(MIN(BR$5:BR$30)/BR6)*100</f>
        <v>53.496374585227969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(MIN(CF$5:CF$30)/CF6)*100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17</v>
      </c>
      <c r="B7" s="35">
        <v>3</v>
      </c>
      <c r="C7" s="8" t="s">
        <v>54</v>
      </c>
      <c r="D7" s="25"/>
      <c r="E7" s="9" t="s">
        <v>55</v>
      </c>
      <c r="F7" s="31">
        <f xml:space="preserve"> AB7+AQ7+BE7+BS7</f>
        <v>187.33744943026403</v>
      </c>
      <c r="G7" s="32">
        <f>H7+I7+J7</f>
        <v>291.26</v>
      </c>
      <c r="H7" s="21">
        <f>X7+AM7+BA7+BO7+CC7+CO7+CZ7+DK7</f>
        <v>191.26</v>
      </c>
      <c r="I7" s="7">
        <f>Z7+AO7+BC7+BQ7+CE7+CQ7+DB7+DM7</f>
        <v>15</v>
      </c>
      <c r="J7" s="23">
        <f>R7+AG7+AU7+BI7+BW7+CJ7+CU7+DF7</f>
        <v>85</v>
      </c>
      <c r="K7" s="12">
        <v>32.99</v>
      </c>
      <c r="L7" s="2"/>
      <c r="M7" s="2"/>
      <c r="N7" s="2"/>
      <c r="O7" s="2"/>
      <c r="P7" s="2"/>
      <c r="Q7" s="2"/>
      <c r="R7" s="3">
        <v>37</v>
      </c>
      <c r="S7" s="3"/>
      <c r="T7" s="3"/>
      <c r="U7" s="3">
        <v>1</v>
      </c>
      <c r="V7" s="3"/>
      <c r="W7" s="13"/>
      <c r="X7" s="6">
        <f>IF(K7="DQ",0,K7+L7+M7+N7+O7+P7+Q7)</f>
        <v>32.99</v>
      </c>
      <c r="Y7" s="10">
        <f>R7</f>
        <v>37</v>
      </c>
      <c r="Z7" s="3">
        <f>(S7*5)+(T7*10)+(U7*10)+(V7*15)+(W7*20)</f>
        <v>10</v>
      </c>
      <c r="AA7" s="11">
        <f>IF(K7="DQ",0,X7+Y7+Z7)</f>
        <v>79.990000000000009</v>
      </c>
      <c r="AB7" s="30">
        <f>(MIN(AA$5:AA$30)/AA7)*100</f>
        <v>32.954119264908108</v>
      </c>
      <c r="AC7" s="12">
        <v>53.64</v>
      </c>
      <c r="AD7" s="2"/>
      <c r="AE7" s="2"/>
      <c r="AF7" s="2"/>
      <c r="AG7" s="3">
        <v>25</v>
      </c>
      <c r="AH7" s="3"/>
      <c r="AI7" s="3"/>
      <c r="AJ7" s="3"/>
      <c r="AK7" s="3"/>
      <c r="AL7" s="3"/>
      <c r="AM7" s="6">
        <f>IF(AC7="DQ",0,AC7+AD7+AE7+AF7)</f>
        <v>53.64</v>
      </c>
      <c r="AN7" s="10">
        <f>AG7</f>
        <v>25</v>
      </c>
      <c r="AO7" s="3">
        <f>(AH7*5)+(AI7*10)+(AJ7*10)+(AK7*15)+(AL7*20)</f>
        <v>0</v>
      </c>
      <c r="AP7" s="11">
        <f>IF(AC7="DQ",0,AM7+AN7+AO7)</f>
        <v>78.64</v>
      </c>
      <c r="AQ7" s="30">
        <f>(MIN(AP$5:AP$30)/AP7)*100</f>
        <v>32.095625635808744</v>
      </c>
      <c r="AR7" s="12">
        <v>48.32</v>
      </c>
      <c r="AS7" s="2"/>
      <c r="AT7" s="2"/>
      <c r="AU7" s="3">
        <v>19</v>
      </c>
      <c r="AV7" s="3">
        <v>1</v>
      </c>
      <c r="AW7" s="3"/>
      <c r="AX7" s="3"/>
      <c r="AY7" s="3"/>
      <c r="AZ7" s="3"/>
      <c r="BA7" s="6">
        <f>AR7+AS7+AT7</f>
        <v>48.32</v>
      </c>
      <c r="BB7" s="10">
        <f>AU7</f>
        <v>19</v>
      </c>
      <c r="BC7" s="3">
        <f>(AV7*5)+(AW7*10)+(AX7*10)+(AY7*15)+(AZ7*20)</f>
        <v>5</v>
      </c>
      <c r="BD7" s="11">
        <f>BA7+BB7+BC7</f>
        <v>72.319999999999993</v>
      </c>
      <c r="BE7" s="30">
        <f>(MIN(BD$5:BD$30)/BD7)*100</f>
        <v>50.110619469026553</v>
      </c>
      <c r="BF7" s="12">
        <v>56.31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56.31</v>
      </c>
      <c r="BP7" s="10">
        <f>BI7</f>
        <v>4</v>
      </c>
      <c r="BQ7" s="3">
        <f>(BJ7*5)+(BK7*10)+(BL7*10)+(BM7*15)+(BN7*20)</f>
        <v>0</v>
      </c>
      <c r="BR7" s="11">
        <f>IF(BF7="DQ",0,BO7+BP7+BQ7)</f>
        <v>60.31</v>
      </c>
      <c r="BS7" s="30">
        <f>(MIN(BR$5:BR$30)/BR7)*100</f>
        <v>72.177085060520639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(MIN(CF$5:CF$30)/CF7)*100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>
        <v>18</v>
      </c>
      <c r="B8" s="35">
        <v>4</v>
      </c>
      <c r="C8" s="38" t="s">
        <v>62</v>
      </c>
      <c r="D8" s="25"/>
      <c r="E8" s="39" t="s">
        <v>55</v>
      </c>
      <c r="F8" s="31">
        <f xml:space="preserve"> AB8+AQ8+BE8+BS8</f>
        <v>182.89878610879339</v>
      </c>
      <c r="G8" s="32">
        <f>H8+I8+J8</f>
        <v>288.2</v>
      </c>
      <c r="H8" s="21">
        <f>X8+AM8+BA8+BO8+CC8+CO8+CZ8+DK8</f>
        <v>171.2</v>
      </c>
      <c r="I8" s="7">
        <f>Z8+AO8+BC8+BQ8+CE8+CQ8+DB8+DM8</f>
        <v>15</v>
      </c>
      <c r="J8" s="23">
        <f>R8+AG8+AU8+BI8+BW8+CJ8+CU8+DF8</f>
        <v>102</v>
      </c>
      <c r="K8" s="12">
        <v>35.6</v>
      </c>
      <c r="L8" s="2"/>
      <c r="M8" s="2"/>
      <c r="N8" s="2"/>
      <c r="O8" s="2"/>
      <c r="P8" s="2"/>
      <c r="Q8" s="2"/>
      <c r="R8" s="3">
        <v>29</v>
      </c>
      <c r="S8" s="3">
        <v>1</v>
      </c>
      <c r="T8" s="3"/>
      <c r="U8" s="3">
        <v>1</v>
      </c>
      <c r="V8" s="3"/>
      <c r="W8" s="13"/>
      <c r="X8" s="6">
        <f>IF(K8="DQ",0,K8+L8+M8+N8+O8+P8+Q8)</f>
        <v>35.6</v>
      </c>
      <c r="Y8" s="10">
        <f>R8</f>
        <v>29</v>
      </c>
      <c r="Z8" s="3">
        <f>(S8*5)+(T8*10)+(U8*10)+(V8*15)+(W8*20)</f>
        <v>15</v>
      </c>
      <c r="AA8" s="11">
        <f>IF(K8="DQ",0,X8+Y8+Z8)</f>
        <v>79.599999999999994</v>
      </c>
      <c r="AB8" s="30">
        <f>(MIN(AA$5:AA$30)/AA8)*100</f>
        <v>33.115577889447238</v>
      </c>
      <c r="AC8" s="12">
        <v>28.01</v>
      </c>
      <c r="AD8" s="2"/>
      <c r="AE8" s="2"/>
      <c r="AF8" s="2"/>
      <c r="AG8" s="3">
        <v>37</v>
      </c>
      <c r="AH8" s="3"/>
      <c r="AI8" s="3"/>
      <c r="AJ8" s="3"/>
      <c r="AK8" s="3"/>
      <c r="AL8" s="3"/>
      <c r="AM8" s="6">
        <f>IF(AC8="DQ",0,AC8+AD8+AE8+AF8)</f>
        <v>28.01</v>
      </c>
      <c r="AN8" s="10">
        <f>AG8</f>
        <v>37</v>
      </c>
      <c r="AO8" s="3">
        <f>(AH8*5)+(AI8*10)+(AJ8*10)+(AK8*15)+(AL8*20)</f>
        <v>0</v>
      </c>
      <c r="AP8" s="11">
        <f>IF(AC8="DQ",0,AM8+AN8+AO8)</f>
        <v>65.010000000000005</v>
      </c>
      <c r="AQ8" s="30">
        <f>(MIN(AP$5:AP$30)/AP8)*100</f>
        <v>38.824796185202274</v>
      </c>
      <c r="AR8" s="12">
        <v>43.55</v>
      </c>
      <c r="AS8" s="2"/>
      <c r="AT8" s="2"/>
      <c r="AU8" s="3">
        <v>23</v>
      </c>
      <c r="AV8" s="3"/>
      <c r="AW8" s="3"/>
      <c r="AX8" s="3"/>
      <c r="AY8" s="3"/>
      <c r="AZ8" s="3"/>
      <c r="BA8" s="6">
        <f>AR8+AS8+AT8</f>
        <v>43.55</v>
      </c>
      <c r="BB8" s="10">
        <f>AU8</f>
        <v>23</v>
      </c>
      <c r="BC8" s="3">
        <f>(AV8*5)+(AW8*10)+(AX8*10)+(AY8*15)+(AZ8*20)</f>
        <v>0</v>
      </c>
      <c r="BD8" s="11">
        <f>BA8+BB8+BC8</f>
        <v>66.55</v>
      </c>
      <c r="BE8" s="30">
        <f>(MIN(BD$5:BD$30)/BD8)*100</f>
        <v>54.455296769346361</v>
      </c>
      <c r="BF8" s="12">
        <v>64.040000000000006</v>
      </c>
      <c r="BG8" s="2"/>
      <c r="BH8" s="2"/>
      <c r="BI8" s="3">
        <v>13</v>
      </c>
      <c r="BJ8" s="3"/>
      <c r="BK8" s="3"/>
      <c r="BL8" s="3"/>
      <c r="BM8" s="3"/>
      <c r="BN8" s="3"/>
      <c r="BO8" s="6">
        <f>BF8+BG8+BH8</f>
        <v>64.040000000000006</v>
      </c>
      <c r="BP8" s="10">
        <f>BI8</f>
        <v>13</v>
      </c>
      <c r="BQ8" s="3">
        <f>(BJ8*5)+(BK8*10)+(BL8*10)+(BM8*15)+(BN8*20)</f>
        <v>0</v>
      </c>
      <c r="BR8" s="11">
        <f>IF(BF8="DQ",0,BO8+BP8+BQ8)</f>
        <v>77.040000000000006</v>
      </c>
      <c r="BS8" s="30">
        <f>(MIN(BR$5:BR$30)/BR8)*100</f>
        <v>56.503115264797508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(MIN(CF$5:CF$30)/CF8)*100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4"/>
      <c r="B9" s="35"/>
      <c r="C9" s="52"/>
      <c r="D9" s="53"/>
      <c r="E9" s="53"/>
      <c r="F9" s="31"/>
      <c r="G9" s="32"/>
      <c r="H9" s="21"/>
      <c r="I9" s="7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0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0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0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0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0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4"/>
      <c r="B10" s="35"/>
      <c r="C10" s="48" t="s">
        <v>44</v>
      </c>
      <c r="D10" s="49"/>
      <c r="E10" s="49"/>
      <c r="F10" s="31"/>
      <c r="G10" s="32"/>
      <c r="H10" s="21"/>
      <c r="I10" s="7"/>
      <c r="J10" s="23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30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30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30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30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30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>
      <c r="A11" s="34">
        <v>5</v>
      </c>
      <c r="B11" s="35">
        <v>1</v>
      </c>
      <c r="C11" s="38" t="s">
        <v>47</v>
      </c>
      <c r="D11" s="25"/>
      <c r="E11" s="39" t="s">
        <v>44</v>
      </c>
      <c r="F11" s="31">
        <f t="shared" ref="F11:F16" si="0" xml:space="preserve"> AB11+AQ11+BE11+BS11</f>
        <v>300.79179065087743</v>
      </c>
      <c r="G11" s="32">
        <f t="shared" ref="G11:G16" si="1">H11+I11+J11</f>
        <v>177.26999999999998</v>
      </c>
      <c r="H11" s="21">
        <f t="shared" ref="H11:H16" si="2">X11+AM11+BA11+BO11+CC11+CO11+CZ11+DK11</f>
        <v>118.27</v>
      </c>
      <c r="I11" s="7">
        <f t="shared" ref="I11:I16" si="3">Z11+AO11+BC11+BQ11+CE11+CQ11+DB11+DM11</f>
        <v>0</v>
      </c>
      <c r="J11" s="23">
        <f t="shared" ref="J11:J16" si="4">R11+AG11+AU11+BI11+BW11+CJ11+CU11+DF11</f>
        <v>59</v>
      </c>
      <c r="K11" s="12">
        <v>15.85</v>
      </c>
      <c r="L11" s="2"/>
      <c r="M11" s="2"/>
      <c r="N11" s="2"/>
      <c r="O11" s="2"/>
      <c r="P11" s="2"/>
      <c r="Q11" s="2"/>
      <c r="R11" s="3">
        <v>17</v>
      </c>
      <c r="S11" s="3"/>
      <c r="T11" s="3"/>
      <c r="U11" s="3"/>
      <c r="V11" s="3"/>
      <c r="W11" s="13"/>
      <c r="X11" s="6">
        <f t="shared" ref="X11:X16" si="5">IF(K11="DQ",0,K11+L11+M11+N11+O11+P11+Q11)</f>
        <v>15.85</v>
      </c>
      <c r="Y11" s="10">
        <f t="shared" ref="Y11:Y16" si="6">R11</f>
        <v>17</v>
      </c>
      <c r="Z11" s="3">
        <f t="shared" ref="Z11:Z16" si="7">(S11*5)+(T11*10)+(U11*10)+(V11*15)+(W11*20)</f>
        <v>0</v>
      </c>
      <c r="AA11" s="11">
        <f t="shared" ref="AA11:AA16" si="8">IF(K11="DQ",0,X11+Y11+Z11)</f>
        <v>32.85</v>
      </c>
      <c r="AB11" s="30">
        <f t="shared" ref="AB11:AB16" si="9">(MIN(AA$5:AA$30)/AA11)*100</f>
        <v>80.243531202435307</v>
      </c>
      <c r="AC11" s="12">
        <v>25.33</v>
      </c>
      <c r="AD11" s="2"/>
      <c r="AE11" s="2"/>
      <c r="AF11" s="2"/>
      <c r="AG11" s="3">
        <v>26</v>
      </c>
      <c r="AH11" s="3"/>
      <c r="AI11" s="3"/>
      <c r="AJ11" s="3"/>
      <c r="AK11" s="3"/>
      <c r="AL11" s="3"/>
      <c r="AM11" s="6">
        <f t="shared" ref="AM11:AM16" si="10">IF(AC11="DQ",0,AC11+AD11+AE11+AF11)</f>
        <v>25.33</v>
      </c>
      <c r="AN11" s="10">
        <f t="shared" ref="AN11:AN16" si="11">AG11</f>
        <v>26</v>
      </c>
      <c r="AO11" s="3">
        <f t="shared" ref="AO11:AO16" si="12">(AH11*5)+(AI11*10)+(AJ11*10)+(AK11*15)+(AL11*20)</f>
        <v>0</v>
      </c>
      <c r="AP11" s="11">
        <f t="shared" ref="AP11:AP16" si="13">IF(AC11="DQ",0,AM11+AN11+AO11)</f>
        <v>51.33</v>
      </c>
      <c r="AQ11" s="30">
        <f t="shared" ref="AQ11:AQ16" si="14">(MIN(AP$5:AP$30)/AP11)*100</f>
        <v>49.172024157412821</v>
      </c>
      <c r="AR11" s="12">
        <v>28.31</v>
      </c>
      <c r="AS11" s="2"/>
      <c r="AT11" s="2"/>
      <c r="AU11" s="3">
        <v>14</v>
      </c>
      <c r="AV11" s="3"/>
      <c r="AW11" s="3"/>
      <c r="AX11" s="3"/>
      <c r="AY11" s="3"/>
      <c r="AZ11" s="3"/>
      <c r="BA11" s="6">
        <f t="shared" ref="BA11:BA16" si="15">AR11+AS11+AT11</f>
        <v>28.31</v>
      </c>
      <c r="BB11" s="10">
        <f t="shared" ref="BB11:BB16" si="16">AU11</f>
        <v>14</v>
      </c>
      <c r="BC11" s="3">
        <f t="shared" ref="BC11:BC16" si="17">(AV11*5)+(AW11*10)+(AX11*10)+(AY11*15)+(AZ11*20)</f>
        <v>0</v>
      </c>
      <c r="BD11" s="11">
        <f t="shared" ref="BD11:BD16" si="18">BA11+BB11+BC11</f>
        <v>42.31</v>
      </c>
      <c r="BE11" s="30">
        <f t="shared" ref="BE11:BE16" si="19">(MIN(BD$5:BD$30)/BD11)*100</f>
        <v>85.653509808555896</v>
      </c>
      <c r="BF11" s="12">
        <v>48.78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 t="shared" ref="BO11:BO16" si="20">BF11+BG11+BH11</f>
        <v>48.78</v>
      </c>
      <c r="BP11" s="10">
        <f t="shared" ref="BP11:BP16" si="21">BI11</f>
        <v>2</v>
      </c>
      <c r="BQ11" s="3">
        <f t="shared" ref="BQ11:BQ16" si="22">(BJ11*5)+(BK11*10)+(BL11*10)+(BM11*15)+(BN11*20)</f>
        <v>0</v>
      </c>
      <c r="BR11" s="11">
        <f t="shared" ref="BR11:BR16" si="23">IF(BF11="DQ",0,BO11+BP11+BQ11)</f>
        <v>50.78</v>
      </c>
      <c r="BS11" s="30">
        <f t="shared" ref="BS11:BS16" si="24">(MIN(BR$5:BR$30)/BR11)*100</f>
        <v>85.722725482473422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ref="CC11:CC16" si="25">IF(BT11="DQ",0,BT11+BU11+BV11)</f>
        <v>0</v>
      </c>
      <c r="CD11" s="10">
        <f t="shared" ref="CD11:CD16" si="26">BW11</f>
        <v>0</v>
      </c>
      <c r="CE11" s="3">
        <f t="shared" ref="CE11:CE16" si="27">(BX11*5)+(BY11*10)+(BZ11*10)+(CA11*15)+(CB11*20)</f>
        <v>0</v>
      </c>
      <c r="CF11" s="11">
        <f t="shared" ref="CF11:CF16" si="28">IF(BT11="DQ",0,CC11+CD11+CE11)</f>
        <v>0</v>
      </c>
      <c r="CG11" s="30" t="e">
        <f t="shared" ref="CG11:CG16" si="29">(MIN(CF$5:CF$30)/CF11)*100</f>
        <v>#DIV/0!</v>
      </c>
      <c r="CH11" s="12"/>
      <c r="CI11" s="2"/>
      <c r="CJ11" s="3"/>
      <c r="CK11" s="3"/>
      <c r="CL11" s="3"/>
      <c r="CM11" s="3"/>
      <c r="CN11" s="3"/>
      <c r="CO11" s="6">
        <f t="shared" ref="CO11:CO16" si="30">CH11+CI11</f>
        <v>0</v>
      </c>
      <c r="CP11" s="10">
        <f t="shared" ref="CP11:CP16" si="31">CJ11/2</f>
        <v>0</v>
      </c>
      <c r="CQ11" s="3">
        <f t="shared" ref="CQ11:CQ16" si="32">(CJ11*5)+(CK11*10)+(CL11*10)+(CM11*15)+(CN11*20)</f>
        <v>0</v>
      </c>
      <c r="CR11" s="11">
        <f t="shared" ref="CR11:CR16" si="33">CO11+CP11+CQ11</f>
        <v>0</v>
      </c>
      <c r="CS11" s="12"/>
      <c r="CT11" s="2"/>
      <c r="CU11" s="3"/>
      <c r="CV11" s="3"/>
      <c r="CW11" s="3"/>
      <c r="CX11" s="3"/>
      <c r="CY11" s="3"/>
      <c r="CZ11" s="6">
        <f t="shared" ref="CZ11:CZ16" si="34">CS11+CT11</f>
        <v>0</v>
      </c>
      <c r="DA11" s="10">
        <f t="shared" ref="DA11:DA16" si="35">CU11/2</f>
        <v>0</v>
      </c>
      <c r="DB11" s="3">
        <f t="shared" ref="DB11:DB16" si="36">(CV11*3)+(CW11*5)+(CX11*5)+(CY11*20)</f>
        <v>0</v>
      </c>
      <c r="DC11" s="11">
        <f t="shared" ref="DC11:DC16" si="37">CZ11+DA11+DB11</f>
        <v>0</v>
      </c>
      <c r="DD11" s="12"/>
      <c r="DE11" s="2"/>
      <c r="DF11" s="3"/>
      <c r="DG11" s="3"/>
      <c r="DH11" s="3"/>
      <c r="DI11" s="3"/>
      <c r="DJ11" s="3"/>
      <c r="DK11" s="6">
        <f t="shared" ref="DK11:DK16" si="38">DD11+DE11</f>
        <v>0</v>
      </c>
      <c r="DL11" s="10">
        <f t="shared" ref="DL11:DL16" si="39">DF11/2</f>
        <v>0</v>
      </c>
      <c r="DM11" s="3">
        <f t="shared" ref="DM11:DM16" si="40">(DG11*3)+(DH11*5)+(DI11*5)+(DJ11*20)</f>
        <v>0</v>
      </c>
      <c r="DN11" s="11">
        <f t="shared" ref="DN11:DN16" si="41">DK11+DL11+DM11</f>
        <v>0</v>
      </c>
    </row>
    <row r="12" spans="1:118" ht="15">
      <c r="A12" s="34">
        <v>9</v>
      </c>
      <c r="B12" s="35">
        <v>2</v>
      </c>
      <c r="C12" s="38" t="s">
        <v>61</v>
      </c>
      <c r="D12" s="9"/>
      <c r="E12" s="39" t="s">
        <v>44</v>
      </c>
      <c r="F12" s="31">
        <f t="shared" si="0"/>
        <v>263.81332477454168</v>
      </c>
      <c r="G12" s="32">
        <f t="shared" si="1"/>
        <v>203.3</v>
      </c>
      <c r="H12" s="21">
        <f t="shared" si="2"/>
        <v>142.30000000000001</v>
      </c>
      <c r="I12" s="7">
        <f t="shared" si="3"/>
        <v>5</v>
      </c>
      <c r="J12" s="23">
        <f t="shared" si="4"/>
        <v>56</v>
      </c>
      <c r="K12" s="12">
        <v>17.239999999999998</v>
      </c>
      <c r="L12" s="2"/>
      <c r="M12" s="2"/>
      <c r="N12" s="2"/>
      <c r="O12" s="2"/>
      <c r="P12" s="2"/>
      <c r="Q12" s="2"/>
      <c r="R12" s="3">
        <v>36</v>
      </c>
      <c r="S12" s="3"/>
      <c r="T12" s="3"/>
      <c r="U12" s="3"/>
      <c r="V12" s="3"/>
      <c r="W12" s="13"/>
      <c r="X12" s="6">
        <f t="shared" si="5"/>
        <v>17.239999999999998</v>
      </c>
      <c r="Y12" s="10">
        <f t="shared" si="6"/>
        <v>36</v>
      </c>
      <c r="Z12" s="3">
        <f t="shared" si="7"/>
        <v>0</v>
      </c>
      <c r="AA12" s="11">
        <f t="shared" si="8"/>
        <v>53.239999999999995</v>
      </c>
      <c r="AB12" s="30">
        <f t="shared" si="9"/>
        <v>49.511645379413977</v>
      </c>
      <c r="AC12" s="12">
        <v>27.39</v>
      </c>
      <c r="AD12" s="2"/>
      <c r="AE12" s="2"/>
      <c r="AF12" s="2"/>
      <c r="AG12" s="3">
        <v>9</v>
      </c>
      <c r="AH12" s="3"/>
      <c r="AI12" s="3"/>
      <c r="AJ12" s="3"/>
      <c r="AK12" s="3"/>
      <c r="AL12" s="3"/>
      <c r="AM12" s="6">
        <f t="shared" si="10"/>
        <v>27.39</v>
      </c>
      <c r="AN12" s="10">
        <f t="shared" si="11"/>
        <v>9</v>
      </c>
      <c r="AO12" s="3">
        <f t="shared" si="12"/>
        <v>0</v>
      </c>
      <c r="AP12" s="11">
        <f t="shared" si="13"/>
        <v>36.39</v>
      </c>
      <c r="AQ12" s="30">
        <f t="shared" si="14"/>
        <v>69.359714207199772</v>
      </c>
      <c r="AR12" s="12">
        <v>35.9</v>
      </c>
      <c r="AS12" s="2"/>
      <c r="AT12" s="2"/>
      <c r="AU12" s="3">
        <v>3</v>
      </c>
      <c r="AV12" s="3">
        <v>1</v>
      </c>
      <c r="AW12" s="3"/>
      <c r="AX12" s="3"/>
      <c r="AY12" s="3"/>
      <c r="AZ12" s="3"/>
      <c r="BA12" s="6">
        <f t="shared" si="15"/>
        <v>35.9</v>
      </c>
      <c r="BB12" s="10">
        <f t="shared" si="16"/>
        <v>3</v>
      </c>
      <c r="BC12" s="3">
        <f t="shared" si="17"/>
        <v>5</v>
      </c>
      <c r="BD12" s="11">
        <f t="shared" si="18"/>
        <v>43.9</v>
      </c>
      <c r="BE12" s="30">
        <f t="shared" si="19"/>
        <v>82.551252847380425</v>
      </c>
      <c r="BF12" s="12">
        <v>61.77</v>
      </c>
      <c r="BG12" s="2"/>
      <c r="BH12" s="2"/>
      <c r="BI12" s="3">
        <v>8</v>
      </c>
      <c r="BJ12" s="3"/>
      <c r="BK12" s="3"/>
      <c r="BL12" s="3"/>
      <c r="BM12" s="3"/>
      <c r="BN12" s="3"/>
      <c r="BO12" s="6">
        <f t="shared" si="20"/>
        <v>61.77</v>
      </c>
      <c r="BP12" s="10">
        <f t="shared" si="21"/>
        <v>8</v>
      </c>
      <c r="BQ12" s="3">
        <f t="shared" si="22"/>
        <v>0</v>
      </c>
      <c r="BR12" s="11">
        <f t="shared" si="23"/>
        <v>69.77000000000001</v>
      </c>
      <c r="BS12" s="30">
        <f t="shared" si="24"/>
        <v>62.390712340547502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30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34">
        <v>10</v>
      </c>
      <c r="B13" s="35">
        <v>3</v>
      </c>
      <c r="C13" s="38" t="s">
        <v>42</v>
      </c>
      <c r="D13" s="25"/>
      <c r="E13" s="39" t="s">
        <v>44</v>
      </c>
      <c r="F13" s="31">
        <f t="shared" si="0"/>
        <v>256.66787442538782</v>
      </c>
      <c r="G13" s="32">
        <f t="shared" si="1"/>
        <v>205.31</v>
      </c>
      <c r="H13" s="21">
        <f t="shared" si="2"/>
        <v>145.31</v>
      </c>
      <c r="I13" s="7">
        <f t="shared" si="3"/>
        <v>5</v>
      </c>
      <c r="J13" s="23">
        <f t="shared" si="4"/>
        <v>55</v>
      </c>
      <c r="K13" s="12">
        <v>18.690000000000001</v>
      </c>
      <c r="L13" s="2"/>
      <c r="M13" s="2"/>
      <c r="N13" s="2"/>
      <c r="O13" s="2"/>
      <c r="P13" s="2"/>
      <c r="Q13" s="2"/>
      <c r="R13" s="3">
        <v>13</v>
      </c>
      <c r="S13" s="3">
        <v>1</v>
      </c>
      <c r="T13" s="3"/>
      <c r="U13" s="3"/>
      <c r="V13" s="3"/>
      <c r="W13" s="13"/>
      <c r="X13" s="6">
        <f t="shared" si="5"/>
        <v>18.690000000000001</v>
      </c>
      <c r="Y13" s="10">
        <f t="shared" si="6"/>
        <v>13</v>
      </c>
      <c r="Z13" s="3">
        <f t="shared" si="7"/>
        <v>5</v>
      </c>
      <c r="AA13" s="11">
        <f t="shared" si="8"/>
        <v>36.69</v>
      </c>
      <c r="AB13" s="30">
        <f t="shared" si="9"/>
        <v>71.845189424911425</v>
      </c>
      <c r="AC13" s="12">
        <v>34.04</v>
      </c>
      <c r="AD13" s="2"/>
      <c r="AE13" s="2"/>
      <c r="AF13" s="2"/>
      <c r="AG13" s="3">
        <v>14</v>
      </c>
      <c r="AH13" s="3"/>
      <c r="AI13" s="3"/>
      <c r="AJ13" s="3"/>
      <c r="AK13" s="3"/>
      <c r="AL13" s="3"/>
      <c r="AM13" s="6">
        <f t="shared" si="10"/>
        <v>34.04</v>
      </c>
      <c r="AN13" s="10">
        <f t="shared" si="11"/>
        <v>14</v>
      </c>
      <c r="AO13" s="3">
        <f t="shared" si="12"/>
        <v>0</v>
      </c>
      <c r="AP13" s="11">
        <f t="shared" si="13"/>
        <v>48.04</v>
      </c>
      <c r="AQ13" s="30">
        <f t="shared" si="14"/>
        <v>52.539550374687764</v>
      </c>
      <c r="AR13" s="12">
        <v>40.15</v>
      </c>
      <c r="AS13" s="2"/>
      <c r="AT13" s="2"/>
      <c r="AU13" s="3">
        <v>20</v>
      </c>
      <c r="AV13" s="3"/>
      <c r="AW13" s="3"/>
      <c r="AX13" s="3"/>
      <c r="AY13" s="3"/>
      <c r="AZ13" s="3"/>
      <c r="BA13" s="6">
        <f t="shared" si="15"/>
        <v>40.15</v>
      </c>
      <c r="BB13" s="10">
        <f t="shared" si="16"/>
        <v>20</v>
      </c>
      <c r="BC13" s="3">
        <f t="shared" si="17"/>
        <v>0</v>
      </c>
      <c r="BD13" s="11">
        <f t="shared" si="18"/>
        <v>60.15</v>
      </c>
      <c r="BE13" s="30">
        <f t="shared" si="19"/>
        <v>60.249376558603494</v>
      </c>
      <c r="BF13" s="12">
        <v>52.43</v>
      </c>
      <c r="BG13" s="2"/>
      <c r="BH13" s="2"/>
      <c r="BI13" s="3">
        <v>8</v>
      </c>
      <c r="BJ13" s="3"/>
      <c r="BK13" s="3"/>
      <c r="BL13" s="3"/>
      <c r="BM13" s="3"/>
      <c r="BN13" s="3"/>
      <c r="BO13" s="6">
        <f t="shared" si="20"/>
        <v>52.43</v>
      </c>
      <c r="BP13" s="10">
        <f t="shared" si="21"/>
        <v>8</v>
      </c>
      <c r="BQ13" s="3">
        <f t="shared" si="22"/>
        <v>0</v>
      </c>
      <c r="BR13" s="11">
        <f t="shared" si="23"/>
        <v>60.43</v>
      </c>
      <c r="BS13" s="30">
        <f t="shared" si="24"/>
        <v>72.033758067185175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30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34">
        <v>11</v>
      </c>
      <c r="B14" s="35">
        <v>4</v>
      </c>
      <c r="C14" s="8" t="s">
        <v>51</v>
      </c>
      <c r="D14" s="9"/>
      <c r="E14" s="39" t="s">
        <v>44</v>
      </c>
      <c r="F14" s="31">
        <f t="shared" si="0"/>
        <v>255.65055320014233</v>
      </c>
      <c r="G14" s="32">
        <f t="shared" si="1"/>
        <v>230.73000000000002</v>
      </c>
      <c r="H14" s="21">
        <f t="shared" si="2"/>
        <v>101.73</v>
      </c>
      <c r="I14" s="7">
        <f t="shared" si="3"/>
        <v>15</v>
      </c>
      <c r="J14" s="23">
        <f t="shared" si="4"/>
        <v>114</v>
      </c>
      <c r="K14" s="12">
        <v>15.94</v>
      </c>
      <c r="L14" s="2"/>
      <c r="M14" s="2"/>
      <c r="N14" s="2"/>
      <c r="O14" s="2"/>
      <c r="P14" s="2"/>
      <c r="Q14" s="2"/>
      <c r="R14" s="3">
        <v>49</v>
      </c>
      <c r="S14" s="3"/>
      <c r="T14" s="3"/>
      <c r="U14" s="3"/>
      <c r="V14" s="3"/>
      <c r="W14" s="13"/>
      <c r="X14" s="6">
        <f t="shared" si="5"/>
        <v>15.94</v>
      </c>
      <c r="Y14" s="10">
        <f t="shared" si="6"/>
        <v>49</v>
      </c>
      <c r="Z14" s="3">
        <f t="shared" si="7"/>
        <v>0</v>
      </c>
      <c r="AA14" s="11">
        <f t="shared" si="8"/>
        <v>64.94</v>
      </c>
      <c r="AB14" s="30">
        <f t="shared" si="9"/>
        <v>40.591315060055436</v>
      </c>
      <c r="AC14" s="12">
        <v>23.99</v>
      </c>
      <c r="AD14" s="2"/>
      <c r="AE14" s="2"/>
      <c r="AF14" s="2"/>
      <c r="AG14" s="3">
        <v>43</v>
      </c>
      <c r="AH14" s="3"/>
      <c r="AI14" s="3">
        <v>1</v>
      </c>
      <c r="AJ14" s="3"/>
      <c r="AK14" s="3"/>
      <c r="AL14" s="3"/>
      <c r="AM14" s="6">
        <f t="shared" si="10"/>
        <v>23.99</v>
      </c>
      <c r="AN14" s="10">
        <f t="shared" si="11"/>
        <v>43</v>
      </c>
      <c r="AO14" s="3">
        <f t="shared" si="12"/>
        <v>10</v>
      </c>
      <c r="AP14" s="11">
        <f t="shared" si="13"/>
        <v>76.989999999999995</v>
      </c>
      <c r="AQ14" s="30">
        <f t="shared" si="14"/>
        <v>32.783478373814781</v>
      </c>
      <c r="AR14" s="12">
        <v>26.72</v>
      </c>
      <c r="AS14" s="2"/>
      <c r="AT14" s="2"/>
      <c r="AU14" s="3">
        <v>10</v>
      </c>
      <c r="AV14" s="3"/>
      <c r="AW14" s="3"/>
      <c r="AX14" s="3"/>
      <c r="AY14" s="3"/>
      <c r="AZ14" s="3"/>
      <c r="BA14" s="6">
        <f t="shared" si="15"/>
        <v>26.72</v>
      </c>
      <c r="BB14" s="10">
        <f t="shared" si="16"/>
        <v>10</v>
      </c>
      <c r="BC14" s="3">
        <f t="shared" si="17"/>
        <v>0</v>
      </c>
      <c r="BD14" s="11">
        <f t="shared" si="18"/>
        <v>36.72</v>
      </c>
      <c r="BE14" s="30">
        <f t="shared" si="19"/>
        <v>98.692810457516345</v>
      </c>
      <c r="BF14" s="12">
        <v>35.08</v>
      </c>
      <c r="BG14" s="2"/>
      <c r="BH14" s="2"/>
      <c r="BI14" s="3">
        <v>12</v>
      </c>
      <c r="BJ14" s="3">
        <v>1</v>
      </c>
      <c r="BK14" s="3"/>
      <c r="BL14" s="3"/>
      <c r="BM14" s="3"/>
      <c r="BN14" s="3"/>
      <c r="BO14" s="6">
        <f t="shared" si="20"/>
        <v>35.08</v>
      </c>
      <c r="BP14" s="10">
        <f t="shared" si="21"/>
        <v>12</v>
      </c>
      <c r="BQ14" s="3">
        <f t="shared" si="22"/>
        <v>5</v>
      </c>
      <c r="BR14" s="11">
        <f t="shared" si="23"/>
        <v>52.08</v>
      </c>
      <c r="BS14" s="30">
        <f t="shared" si="24"/>
        <v>83.582949308755758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30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34">
        <v>12</v>
      </c>
      <c r="B15" s="35">
        <v>5</v>
      </c>
      <c r="C15" s="38" t="s">
        <v>53</v>
      </c>
      <c r="D15" s="25"/>
      <c r="E15" s="39" t="s">
        <v>44</v>
      </c>
      <c r="F15" s="31">
        <f t="shared" si="0"/>
        <v>222.77514022603609</v>
      </c>
      <c r="G15" s="32">
        <f t="shared" si="1"/>
        <v>251.26999999999998</v>
      </c>
      <c r="H15" s="21">
        <f t="shared" si="2"/>
        <v>107.27</v>
      </c>
      <c r="I15" s="7">
        <f t="shared" si="3"/>
        <v>20</v>
      </c>
      <c r="J15" s="23">
        <f t="shared" si="4"/>
        <v>124</v>
      </c>
      <c r="K15" s="12">
        <v>14.61</v>
      </c>
      <c r="L15" s="2"/>
      <c r="M15" s="2"/>
      <c r="N15" s="2"/>
      <c r="O15" s="2"/>
      <c r="P15" s="2"/>
      <c r="Q15" s="2"/>
      <c r="R15" s="3">
        <v>23</v>
      </c>
      <c r="S15" s="3"/>
      <c r="T15" s="3"/>
      <c r="U15" s="3"/>
      <c r="V15" s="3"/>
      <c r="W15" s="13"/>
      <c r="X15" s="6">
        <f t="shared" si="5"/>
        <v>14.61</v>
      </c>
      <c r="Y15" s="10">
        <f t="shared" si="6"/>
        <v>23</v>
      </c>
      <c r="Z15" s="3">
        <f t="shared" si="7"/>
        <v>0</v>
      </c>
      <c r="AA15" s="11">
        <f t="shared" si="8"/>
        <v>37.61</v>
      </c>
      <c r="AB15" s="30">
        <f t="shared" si="9"/>
        <v>70.087742621643173</v>
      </c>
      <c r="AC15" s="12">
        <v>22.41</v>
      </c>
      <c r="AD15" s="2"/>
      <c r="AE15" s="2"/>
      <c r="AF15" s="2"/>
      <c r="AG15" s="3">
        <v>54</v>
      </c>
      <c r="AH15" s="3">
        <v>1</v>
      </c>
      <c r="AI15" s="3"/>
      <c r="AJ15" s="3"/>
      <c r="AK15" s="3"/>
      <c r="AL15" s="3"/>
      <c r="AM15" s="6">
        <f t="shared" si="10"/>
        <v>22.41</v>
      </c>
      <c r="AN15" s="10">
        <f t="shared" si="11"/>
        <v>54</v>
      </c>
      <c r="AO15" s="3">
        <f t="shared" si="12"/>
        <v>5</v>
      </c>
      <c r="AP15" s="11">
        <f t="shared" si="13"/>
        <v>81.41</v>
      </c>
      <c r="AQ15" s="30">
        <f t="shared" si="14"/>
        <v>31.003562215943987</v>
      </c>
      <c r="AR15" s="12">
        <v>26.96</v>
      </c>
      <c r="AS15" s="2"/>
      <c r="AT15" s="2"/>
      <c r="AU15" s="3">
        <v>38</v>
      </c>
      <c r="AV15" s="3">
        <v>1</v>
      </c>
      <c r="AW15" s="3"/>
      <c r="AX15" s="3"/>
      <c r="AY15" s="3"/>
      <c r="AZ15" s="3"/>
      <c r="BA15" s="6">
        <f t="shared" si="15"/>
        <v>26.96</v>
      </c>
      <c r="BB15" s="10">
        <f t="shared" si="16"/>
        <v>38</v>
      </c>
      <c r="BC15" s="3">
        <f t="shared" si="17"/>
        <v>5</v>
      </c>
      <c r="BD15" s="11">
        <f t="shared" si="18"/>
        <v>69.960000000000008</v>
      </c>
      <c r="BE15" s="30">
        <f t="shared" si="19"/>
        <v>51.801029159519715</v>
      </c>
      <c r="BF15" s="12">
        <v>43.29</v>
      </c>
      <c r="BG15" s="2"/>
      <c r="BH15" s="2"/>
      <c r="BI15" s="3">
        <v>9</v>
      </c>
      <c r="BJ15" s="3"/>
      <c r="BK15" s="3"/>
      <c r="BL15" s="3">
        <v>1</v>
      </c>
      <c r="BM15" s="3"/>
      <c r="BN15" s="3"/>
      <c r="BO15" s="6">
        <f t="shared" si="20"/>
        <v>43.29</v>
      </c>
      <c r="BP15" s="10">
        <f t="shared" si="21"/>
        <v>9</v>
      </c>
      <c r="BQ15" s="3">
        <f t="shared" si="22"/>
        <v>10</v>
      </c>
      <c r="BR15" s="11">
        <f t="shared" si="23"/>
        <v>62.29</v>
      </c>
      <c r="BS15" s="30">
        <f t="shared" si="24"/>
        <v>69.882806228929212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30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34">
        <v>16</v>
      </c>
      <c r="B16" s="35">
        <v>6</v>
      </c>
      <c r="C16" s="38" t="s">
        <v>52</v>
      </c>
      <c r="D16" s="25"/>
      <c r="E16" s="39" t="s">
        <v>44</v>
      </c>
      <c r="F16" s="31">
        <f t="shared" si="0"/>
        <v>209.59345212556735</v>
      </c>
      <c r="G16" s="32">
        <f t="shared" si="1"/>
        <v>257.7</v>
      </c>
      <c r="H16" s="21">
        <f t="shared" si="2"/>
        <v>131.69999999999999</v>
      </c>
      <c r="I16" s="7">
        <f t="shared" si="3"/>
        <v>40</v>
      </c>
      <c r="J16" s="23">
        <f t="shared" si="4"/>
        <v>86</v>
      </c>
      <c r="K16" s="12">
        <v>15.61</v>
      </c>
      <c r="L16" s="2"/>
      <c r="M16" s="2"/>
      <c r="N16" s="2"/>
      <c r="O16" s="2"/>
      <c r="P16" s="2"/>
      <c r="Q16" s="2"/>
      <c r="R16" s="3">
        <v>24</v>
      </c>
      <c r="S16" s="3"/>
      <c r="T16" s="3"/>
      <c r="U16" s="3"/>
      <c r="V16" s="3"/>
      <c r="W16" s="13"/>
      <c r="X16" s="6">
        <f t="shared" si="5"/>
        <v>15.61</v>
      </c>
      <c r="Y16" s="10">
        <f t="shared" si="6"/>
        <v>24</v>
      </c>
      <c r="Z16" s="3">
        <f t="shared" si="7"/>
        <v>0</v>
      </c>
      <c r="AA16" s="11">
        <f t="shared" si="8"/>
        <v>39.61</v>
      </c>
      <c r="AB16" s="30">
        <f t="shared" si="9"/>
        <v>66.548851300176722</v>
      </c>
      <c r="AC16" s="12">
        <v>27.5</v>
      </c>
      <c r="AD16" s="2"/>
      <c r="AE16" s="2"/>
      <c r="AF16" s="2"/>
      <c r="AG16" s="3">
        <v>28</v>
      </c>
      <c r="AH16" s="3"/>
      <c r="AI16" s="3">
        <v>1</v>
      </c>
      <c r="AJ16" s="3"/>
      <c r="AK16" s="3"/>
      <c r="AL16" s="3"/>
      <c r="AM16" s="6">
        <f t="shared" si="10"/>
        <v>27.5</v>
      </c>
      <c r="AN16" s="10">
        <f t="shared" si="11"/>
        <v>28</v>
      </c>
      <c r="AO16" s="3">
        <f t="shared" si="12"/>
        <v>10</v>
      </c>
      <c r="AP16" s="11">
        <f t="shared" si="13"/>
        <v>65.5</v>
      </c>
      <c r="AQ16" s="30">
        <f t="shared" si="14"/>
        <v>38.534351145038165</v>
      </c>
      <c r="AR16" s="12">
        <v>37.92</v>
      </c>
      <c r="AS16" s="2"/>
      <c r="AT16" s="2"/>
      <c r="AU16" s="3">
        <v>18</v>
      </c>
      <c r="AV16" s="3">
        <v>1</v>
      </c>
      <c r="AW16" s="3"/>
      <c r="AX16" s="3"/>
      <c r="AY16" s="3">
        <v>1</v>
      </c>
      <c r="AZ16" s="3"/>
      <c r="BA16" s="6">
        <f t="shared" si="15"/>
        <v>37.92</v>
      </c>
      <c r="BB16" s="10">
        <f t="shared" si="16"/>
        <v>18</v>
      </c>
      <c r="BC16" s="3">
        <f t="shared" si="17"/>
        <v>20</v>
      </c>
      <c r="BD16" s="11">
        <f t="shared" si="18"/>
        <v>75.92</v>
      </c>
      <c r="BE16" s="30">
        <f t="shared" si="19"/>
        <v>47.734457323498418</v>
      </c>
      <c r="BF16" s="12">
        <v>50.67</v>
      </c>
      <c r="BG16" s="2"/>
      <c r="BH16" s="2"/>
      <c r="BI16" s="3">
        <v>16</v>
      </c>
      <c r="BJ16" s="3"/>
      <c r="BK16" s="3">
        <v>1</v>
      </c>
      <c r="BL16" s="3"/>
      <c r="BM16" s="3"/>
      <c r="BN16" s="3"/>
      <c r="BO16" s="6">
        <f t="shared" si="20"/>
        <v>50.67</v>
      </c>
      <c r="BP16" s="10">
        <f t="shared" si="21"/>
        <v>16</v>
      </c>
      <c r="BQ16" s="3">
        <f t="shared" si="22"/>
        <v>10</v>
      </c>
      <c r="BR16" s="11">
        <f t="shared" si="23"/>
        <v>76.67</v>
      </c>
      <c r="BS16" s="30">
        <f t="shared" si="24"/>
        <v>56.775792356854048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30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34"/>
      <c r="B17" s="35"/>
      <c r="C17" s="52"/>
      <c r="D17" s="53"/>
      <c r="E17" s="53"/>
      <c r="F17" s="31"/>
      <c r="G17" s="32"/>
      <c r="H17" s="21"/>
      <c r="I17" s="7"/>
      <c r="J17" s="23"/>
      <c r="K17" s="12"/>
      <c r="L17" s="2"/>
      <c r="M17" s="2"/>
      <c r="N17" s="2"/>
      <c r="O17" s="2"/>
      <c r="P17" s="27"/>
      <c r="Q17" s="2"/>
      <c r="R17" s="3"/>
      <c r="S17" s="3"/>
      <c r="T17" s="3"/>
      <c r="U17" s="3"/>
      <c r="V17" s="3"/>
      <c r="W17" s="13"/>
      <c r="X17" s="6"/>
      <c r="Y17" s="10"/>
      <c r="Z17" s="3"/>
      <c r="AA17" s="11"/>
      <c r="AB17" s="30"/>
      <c r="AC17" s="12"/>
      <c r="AD17" s="2"/>
      <c r="AE17" s="2"/>
      <c r="AF17" s="2"/>
      <c r="AG17" s="3"/>
      <c r="AH17" s="3"/>
      <c r="AI17" s="3"/>
      <c r="AJ17" s="3"/>
      <c r="AK17" s="3"/>
      <c r="AL17" s="3"/>
      <c r="AM17" s="6"/>
      <c r="AN17" s="10"/>
      <c r="AO17" s="3"/>
      <c r="AP17" s="11"/>
      <c r="AQ17" s="30"/>
      <c r="AR17" s="12"/>
      <c r="AS17" s="2"/>
      <c r="AT17" s="2"/>
      <c r="AU17" s="3"/>
      <c r="AV17" s="3"/>
      <c r="AW17" s="3"/>
      <c r="AX17" s="3"/>
      <c r="AY17" s="3"/>
      <c r="AZ17" s="3"/>
      <c r="BA17" s="6"/>
      <c r="BB17" s="10"/>
      <c r="BC17" s="3"/>
      <c r="BD17" s="11"/>
      <c r="BE17" s="30"/>
      <c r="BF17" s="12"/>
      <c r="BG17" s="2"/>
      <c r="BH17" s="2"/>
      <c r="BI17" s="3"/>
      <c r="BJ17" s="3"/>
      <c r="BK17" s="3"/>
      <c r="BL17" s="3"/>
      <c r="BM17" s="3"/>
      <c r="BN17" s="3"/>
      <c r="BO17" s="6"/>
      <c r="BP17" s="10"/>
      <c r="BQ17" s="3"/>
      <c r="BR17" s="11"/>
      <c r="BS17" s="30"/>
      <c r="BT17" s="12"/>
      <c r="BU17" s="2"/>
      <c r="BV17" s="2"/>
      <c r="BW17" s="3"/>
      <c r="BX17" s="3"/>
      <c r="BY17" s="3"/>
      <c r="BZ17" s="3"/>
      <c r="CA17" s="3"/>
      <c r="CB17" s="3"/>
      <c r="CC17" s="6"/>
      <c r="CD17" s="10"/>
      <c r="CE17" s="3"/>
      <c r="CF17" s="11"/>
      <c r="CG17" s="30"/>
      <c r="CH17" s="12"/>
      <c r="CI17" s="2"/>
      <c r="CJ17" s="3"/>
      <c r="CK17" s="3"/>
      <c r="CL17" s="3"/>
      <c r="CM17" s="3"/>
      <c r="CN17" s="3"/>
      <c r="CO17" s="6"/>
      <c r="CP17" s="10"/>
      <c r="CQ17" s="3"/>
      <c r="CR17" s="11"/>
      <c r="CS17" s="12"/>
      <c r="CT17" s="2"/>
      <c r="CU17" s="3"/>
      <c r="CV17" s="3"/>
      <c r="CW17" s="3"/>
      <c r="CX17" s="3"/>
      <c r="CY17" s="3"/>
      <c r="CZ17" s="6"/>
      <c r="DA17" s="10"/>
      <c r="DB17" s="3"/>
      <c r="DC17" s="11"/>
      <c r="DD17" s="12"/>
      <c r="DE17" s="2"/>
      <c r="DF17" s="3"/>
      <c r="DG17" s="3"/>
      <c r="DH17" s="3"/>
      <c r="DI17" s="3"/>
      <c r="DJ17" s="3"/>
      <c r="DK17" s="6"/>
      <c r="DL17" s="10"/>
      <c r="DM17" s="3"/>
      <c r="DN17" s="11"/>
    </row>
    <row r="18" spans="1:118" ht="15">
      <c r="A18" s="34"/>
      <c r="B18" s="35"/>
      <c r="C18" s="48" t="s">
        <v>43</v>
      </c>
      <c r="D18" s="49"/>
      <c r="E18" s="49"/>
      <c r="F18" s="31"/>
      <c r="G18" s="32"/>
      <c r="H18" s="21"/>
      <c r="I18" s="7"/>
      <c r="J18" s="23"/>
      <c r="K18" s="12"/>
      <c r="L18" s="2"/>
      <c r="M18" s="2"/>
      <c r="N18" s="2"/>
      <c r="O18" s="2"/>
      <c r="P18" s="27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30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30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30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30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30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>
      <c r="A19" s="34">
        <v>1</v>
      </c>
      <c r="B19" s="35">
        <v>1</v>
      </c>
      <c r="C19" s="38" t="s">
        <v>40</v>
      </c>
      <c r="D19" s="9"/>
      <c r="E19" s="9" t="s">
        <v>43</v>
      </c>
      <c r="F19" s="41">
        <f xml:space="preserve"> AB19+AQ19+BE19+BS19</f>
        <v>355.07883359002352</v>
      </c>
      <c r="G19" s="32">
        <f>H19+I19+J19</f>
        <v>148.55000000000001</v>
      </c>
      <c r="H19" s="21">
        <f>X19+AM19+BA19+BO19+CC19+CO19+CZ19+DK19</f>
        <v>106.55</v>
      </c>
      <c r="I19" s="7">
        <f>Z19+AO19+BC19+BQ19+CE19+CQ19+DB19+DM19</f>
        <v>0</v>
      </c>
      <c r="J19" s="23">
        <f>R19+AG19+AU19+BI19+BW19+CJ19+CU19+DF19</f>
        <v>42</v>
      </c>
      <c r="K19" s="12">
        <v>16.36</v>
      </c>
      <c r="L19" s="2"/>
      <c r="M19" s="2"/>
      <c r="N19" s="2"/>
      <c r="O19" s="2"/>
      <c r="P19" s="2"/>
      <c r="Q19" s="2"/>
      <c r="R19" s="3">
        <v>10</v>
      </c>
      <c r="S19" s="3"/>
      <c r="T19" s="3"/>
      <c r="U19" s="3"/>
      <c r="V19" s="3"/>
      <c r="W19" s="13"/>
      <c r="X19" s="6">
        <f>IF(K19="DQ",0,K19+L19+M19+N19+O19+P19+Q19)</f>
        <v>16.36</v>
      </c>
      <c r="Y19" s="10">
        <f>R19</f>
        <v>10</v>
      </c>
      <c r="Z19" s="3">
        <f>(S19*5)+(T19*10)+(U19*10)+(V19*15)+(W19*20)</f>
        <v>0</v>
      </c>
      <c r="AA19" s="11">
        <f>IF(K19="DQ",0,X19+Y19+Z19)</f>
        <v>26.36</v>
      </c>
      <c r="AB19" s="40">
        <f t="shared" ref="AB19:AB30" si="42">(MIN(AA$5:AA$30)/AA19)*100</f>
        <v>100</v>
      </c>
      <c r="AC19" s="12">
        <v>24.32</v>
      </c>
      <c r="AD19" s="2"/>
      <c r="AE19" s="2"/>
      <c r="AF19" s="2"/>
      <c r="AG19" s="3">
        <v>11</v>
      </c>
      <c r="AH19" s="3"/>
      <c r="AI19" s="3"/>
      <c r="AJ19" s="3"/>
      <c r="AK19" s="3"/>
      <c r="AL19" s="3"/>
      <c r="AM19" s="6">
        <f>IF(AC19="DQ",0,AC19+AD19+AE19+AF19)</f>
        <v>24.32</v>
      </c>
      <c r="AN19" s="10">
        <f>AG19</f>
        <v>11</v>
      </c>
      <c r="AO19" s="3">
        <f>(AH19*5)+(AI19*10)+(AJ19*10)+(AK19*15)+(AL19*20)</f>
        <v>0</v>
      </c>
      <c r="AP19" s="11">
        <f>IF(AC19="DQ",0,AM19+AN19+AO19)</f>
        <v>35.32</v>
      </c>
      <c r="AQ19" s="30">
        <f t="shared" ref="AQ19:AQ30" si="43">(MIN(AP$5:AP$30)/AP19)*100</f>
        <v>71.460928652321627</v>
      </c>
      <c r="AR19" s="12">
        <v>27.34</v>
      </c>
      <c r="AS19" s="2"/>
      <c r="AT19" s="2"/>
      <c r="AU19" s="3">
        <v>16</v>
      </c>
      <c r="AV19" s="3"/>
      <c r="AW19" s="3"/>
      <c r="AX19" s="3"/>
      <c r="AY19" s="3"/>
      <c r="AZ19" s="3"/>
      <c r="BA19" s="6">
        <f>AR19+AS19+AT19</f>
        <v>27.34</v>
      </c>
      <c r="BB19" s="10">
        <f>AU19</f>
        <v>16</v>
      </c>
      <c r="BC19" s="3">
        <f>(AV19*5)+(AW19*10)+(AX19*10)+(AY19*15)+(AZ19*20)</f>
        <v>0</v>
      </c>
      <c r="BD19" s="11">
        <f>BA19+BB19+BC19</f>
        <v>43.34</v>
      </c>
      <c r="BE19" s="30">
        <f t="shared" ref="BE19:BE30" si="44">(MIN(BD$5:BD$30)/BD19)*100</f>
        <v>83.617904937701894</v>
      </c>
      <c r="BF19" s="12">
        <v>38.53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>BF19+BG19+BH19</f>
        <v>38.53</v>
      </c>
      <c r="BP19" s="10">
        <f>BI19</f>
        <v>5</v>
      </c>
      <c r="BQ19" s="3">
        <f>(BJ19*5)+(BK19*10)+(BL19*10)+(BM19*15)+(BN19*20)</f>
        <v>0</v>
      </c>
      <c r="BR19" s="11">
        <f>IF(BF19="DQ",0,BO19+BP19+BQ19)</f>
        <v>43.53</v>
      </c>
      <c r="BS19" s="40">
        <f t="shared" ref="BS19:BS30" si="45">(MIN(BR$5:BR$30)/BR19)*100</f>
        <v>100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 t="shared" ref="CG19:CG30" si="46">(MIN(CF$5:CF$30)/CF19)*100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2</v>
      </c>
      <c r="B20" s="35">
        <v>2</v>
      </c>
      <c r="C20" s="8" t="s">
        <v>48</v>
      </c>
      <c r="D20" s="9"/>
      <c r="E20" s="9" t="s">
        <v>43</v>
      </c>
      <c r="F20" s="31">
        <f xml:space="preserve"> AB20+AQ20+BE20+BS20</f>
        <v>332.1931590999551</v>
      </c>
      <c r="G20" s="32">
        <f>H20+I20+J20</f>
        <v>163.81</v>
      </c>
      <c r="H20" s="21">
        <f>X20+AM20+BA20+BO20+CC20+CO20+CZ20+DK20</f>
        <v>113.81</v>
      </c>
      <c r="I20" s="7">
        <f>Z20+AO20+BC20+BQ20+CE20+CQ20+DB20+DM20</f>
        <v>5</v>
      </c>
      <c r="J20" s="23">
        <f>R20+AG20+AU20+BI20+BW20+CJ20+CU20+DF20</f>
        <v>45</v>
      </c>
      <c r="K20" s="12">
        <v>21.33</v>
      </c>
      <c r="L20" s="2"/>
      <c r="M20" s="2"/>
      <c r="N20" s="2"/>
      <c r="O20" s="2"/>
      <c r="P20" s="2"/>
      <c r="Q20" s="2"/>
      <c r="R20" s="3">
        <v>12</v>
      </c>
      <c r="S20" s="3"/>
      <c r="T20" s="3"/>
      <c r="U20" s="3"/>
      <c r="V20" s="3"/>
      <c r="W20" s="13"/>
      <c r="X20" s="6">
        <f>IF(K20="DQ",0,K20+L20+M20+N20+O20+P20+Q20)</f>
        <v>21.33</v>
      </c>
      <c r="Y20" s="10">
        <f>R20</f>
        <v>12</v>
      </c>
      <c r="Z20" s="3">
        <f>(S20*5)+(T20*10)+(U20*10)+(V20*15)+(W20*20)</f>
        <v>0</v>
      </c>
      <c r="AA20" s="11">
        <f>IF(K20="DQ",0,X20+Y20+Z20)</f>
        <v>33.33</v>
      </c>
      <c r="AB20" s="30">
        <f t="shared" si="42"/>
        <v>79.087908790879098</v>
      </c>
      <c r="AC20" s="12">
        <v>20.239999999999998</v>
      </c>
      <c r="AD20" s="2"/>
      <c r="AE20" s="2"/>
      <c r="AF20" s="2"/>
      <c r="AG20" s="3">
        <v>5</v>
      </c>
      <c r="AH20" s="3"/>
      <c r="AI20" s="3"/>
      <c r="AJ20" s="3"/>
      <c r="AK20" s="3"/>
      <c r="AL20" s="3"/>
      <c r="AM20" s="6">
        <f>IF(AC20="DQ",0,AC20+AD20+AE20+AF20)</f>
        <v>20.239999999999998</v>
      </c>
      <c r="AN20" s="10">
        <f>AG20</f>
        <v>5</v>
      </c>
      <c r="AO20" s="3">
        <f>(AH20*5)+(AI20*10)+(AJ20*10)+(AK20*15)+(AL20*20)</f>
        <v>0</v>
      </c>
      <c r="AP20" s="11">
        <f>IF(AC20="DQ",0,AM20+AN20+AO20)</f>
        <v>25.24</v>
      </c>
      <c r="AQ20" s="40">
        <f t="shared" si="43"/>
        <v>100</v>
      </c>
      <c r="AR20" s="12">
        <v>30.98</v>
      </c>
      <c r="AS20" s="2"/>
      <c r="AT20" s="2"/>
      <c r="AU20" s="3">
        <v>20</v>
      </c>
      <c r="AV20" s="3">
        <v>1</v>
      </c>
      <c r="AW20" s="3"/>
      <c r="AX20" s="3"/>
      <c r="AY20" s="3"/>
      <c r="AZ20" s="3"/>
      <c r="BA20" s="6">
        <f>AR20+AS20+AT20</f>
        <v>30.98</v>
      </c>
      <c r="BB20" s="10">
        <f>AU20</f>
        <v>20</v>
      </c>
      <c r="BC20" s="3">
        <f>(AV20*5)+(AW20*10)+(AX20*10)+(AY20*15)+(AZ20*20)</f>
        <v>5</v>
      </c>
      <c r="BD20" s="11">
        <f>BA20+BB20+BC20</f>
        <v>55.980000000000004</v>
      </c>
      <c r="BE20" s="30">
        <f t="shared" si="44"/>
        <v>64.737406216505903</v>
      </c>
      <c r="BF20" s="12">
        <v>41.26</v>
      </c>
      <c r="BG20" s="2"/>
      <c r="BH20" s="2"/>
      <c r="BI20" s="3">
        <v>8</v>
      </c>
      <c r="BJ20" s="3"/>
      <c r="BK20" s="3"/>
      <c r="BL20" s="3"/>
      <c r="BM20" s="3"/>
      <c r="BN20" s="3"/>
      <c r="BO20" s="6">
        <f>BF20+BG20+BH20</f>
        <v>41.26</v>
      </c>
      <c r="BP20" s="10">
        <f>BI20</f>
        <v>8</v>
      </c>
      <c r="BQ20" s="3">
        <f>(BJ20*5)+(BK20*10)+(BL20*10)+(BM20*15)+(BN20*20)</f>
        <v>0</v>
      </c>
      <c r="BR20" s="11">
        <f>IF(BF20="DQ",0,BO20+BP20+BQ20)</f>
        <v>49.26</v>
      </c>
      <c r="BS20" s="30">
        <f t="shared" si="45"/>
        <v>88.367844092570053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 t="shared" si="46"/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>
        <v>3</v>
      </c>
      <c r="B21" s="35">
        <v>3</v>
      </c>
      <c r="C21" s="38" t="s">
        <v>57</v>
      </c>
      <c r="D21" s="25"/>
      <c r="E21" s="9" t="s">
        <v>43</v>
      </c>
      <c r="F21" s="31">
        <f xml:space="preserve"> AB21+AQ21+BE21+BS21</f>
        <v>329.41183585957236</v>
      </c>
      <c r="G21" s="32">
        <f>H21+I21+J21</f>
        <v>166.19</v>
      </c>
      <c r="H21" s="21">
        <f>X21+AM21+BA21+BO21+CC21+CO21+CZ21+DK21</f>
        <v>134.19</v>
      </c>
      <c r="I21" s="7">
        <f>Z21+AO21+BC21+BQ21+CE21+CQ21+DB21+DM21</f>
        <v>5</v>
      </c>
      <c r="J21" s="23">
        <f>R21+AG21+AU21+BI21+BW21+CJ21+CU21+DF21</f>
        <v>27</v>
      </c>
      <c r="K21" s="12">
        <v>19.8</v>
      </c>
      <c r="L21" s="2"/>
      <c r="M21" s="2"/>
      <c r="N21" s="2"/>
      <c r="O21" s="2"/>
      <c r="P21" s="27"/>
      <c r="Q21" s="2"/>
      <c r="R21" s="3">
        <v>7</v>
      </c>
      <c r="S21" s="3"/>
      <c r="T21" s="3"/>
      <c r="U21" s="3"/>
      <c r="V21" s="3"/>
      <c r="W21" s="13"/>
      <c r="X21" s="6">
        <f>IF(K21="DQ",0,K21+L21+M21+N21+O21+P21+Q21)</f>
        <v>19.8</v>
      </c>
      <c r="Y21" s="10">
        <f>R21</f>
        <v>7</v>
      </c>
      <c r="Z21" s="3">
        <f>(S21*5)+(T21*10)+(U21*10)+(V21*15)+(W21*20)</f>
        <v>0</v>
      </c>
      <c r="AA21" s="11">
        <f>IF(K21="DQ",0,X21+Y21+Z21)</f>
        <v>26.8</v>
      </c>
      <c r="AB21" s="30">
        <f t="shared" si="42"/>
        <v>98.358208955223887</v>
      </c>
      <c r="AC21" s="12">
        <v>28</v>
      </c>
      <c r="AD21" s="2"/>
      <c r="AE21" s="2"/>
      <c r="AF21" s="2"/>
      <c r="AG21" s="3">
        <v>2</v>
      </c>
      <c r="AH21" s="3"/>
      <c r="AI21" s="3"/>
      <c r="AJ21" s="3"/>
      <c r="AK21" s="3"/>
      <c r="AL21" s="3"/>
      <c r="AM21" s="6">
        <f>IF(AC21="DQ",0,AC21+AD21+AE21+AF21)</f>
        <v>28</v>
      </c>
      <c r="AN21" s="10">
        <f>AG21</f>
        <v>2</v>
      </c>
      <c r="AO21" s="3">
        <f>(AH21*5)+(AI21*10)+(AJ21*10)+(AK21*15)+(AL21*20)</f>
        <v>0</v>
      </c>
      <c r="AP21" s="11">
        <f>IF(AC21="DQ",0,AM21+AN21+AO21)</f>
        <v>30</v>
      </c>
      <c r="AQ21" s="30">
        <f t="shared" si="43"/>
        <v>84.133333333333326</v>
      </c>
      <c r="AR21" s="12">
        <v>36.51</v>
      </c>
      <c r="AS21" s="2"/>
      <c r="AT21" s="2"/>
      <c r="AU21" s="3">
        <v>16</v>
      </c>
      <c r="AV21" s="3">
        <v>1</v>
      </c>
      <c r="AW21" s="3"/>
      <c r="AX21" s="3"/>
      <c r="AY21" s="3"/>
      <c r="AZ21" s="3"/>
      <c r="BA21" s="6">
        <f>AR21+AS21+AT21</f>
        <v>36.51</v>
      </c>
      <c r="BB21" s="10">
        <f>AU21</f>
        <v>16</v>
      </c>
      <c r="BC21" s="3">
        <f>(AV21*5)+(AW21*10)+(AX21*10)+(AY21*15)+(AZ21*20)</f>
        <v>5</v>
      </c>
      <c r="BD21" s="11">
        <f>BA21+BB21+BC21</f>
        <v>57.51</v>
      </c>
      <c r="BE21" s="30">
        <f t="shared" si="44"/>
        <v>63.015127803860203</v>
      </c>
      <c r="BF21" s="12">
        <v>49.88</v>
      </c>
      <c r="BG21" s="2"/>
      <c r="BH21" s="2"/>
      <c r="BI21" s="3">
        <v>2</v>
      </c>
      <c r="BJ21" s="3"/>
      <c r="BK21" s="3"/>
      <c r="BL21" s="3"/>
      <c r="BM21" s="3"/>
      <c r="BN21" s="3"/>
      <c r="BO21" s="6">
        <f>BF21+BG21+BH21</f>
        <v>49.88</v>
      </c>
      <c r="BP21" s="10">
        <f>BI21</f>
        <v>2</v>
      </c>
      <c r="BQ21" s="3">
        <f>(BJ21*5)+(BK21*10)+(BL21*10)+(BM21*15)+(BN21*20)</f>
        <v>0</v>
      </c>
      <c r="BR21" s="11">
        <f>IF(BF21="DQ",0,BO21+BP21+BQ21)</f>
        <v>51.88</v>
      </c>
      <c r="BS21" s="30">
        <f t="shared" si="45"/>
        <v>83.905165767154969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 t="shared" si="46"/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4">
        <v>6</v>
      </c>
      <c r="B22" s="35">
        <v>4</v>
      </c>
      <c r="C22" s="8" t="s">
        <v>41</v>
      </c>
      <c r="D22" s="9"/>
      <c r="E22" s="9" t="s">
        <v>43</v>
      </c>
      <c r="F22" s="31">
        <f t="shared" ref="F22:F30" si="47" xml:space="preserve"> AB22+AQ22+BE22+BS22</f>
        <v>300.58919914402463</v>
      </c>
      <c r="G22" s="32">
        <v>20.079999999999998</v>
      </c>
      <c r="H22" s="21">
        <f t="shared" ref="H22:H30" si="48">X22+AM22+BA22+BO22+CC22+CO22+CZ22+DK22</f>
        <v>128.71</v>
      </c>
      <c r="I22" s="7">
        <f t="shared" ref="I22:I30" si="49">Z22+AO22+BC22+BQ22+CE22+CQ22+DB22+DM22</f>
        <v>0</v>
      </c>
      <c r="J22" s="23">
        <f t="shared" ref="J22:J30" si="50">R22+AG22+AU22+BI22+BW22+CJ22+CU22+DF22</f>
        <v>49</v>
      </c>
      <c r="K22" s="12">
        <v>20.079999999999998</v>
      </c>
      <c r="L22" s="2"/>
      <c r="M22" s="2"/>
      <c r="N22" s="2"/>
      <c r="O22" s="2"/>
      <c r="P22" s="2"/>
      <c r="Q22" s="2"/>
      <c r="R22" s="3">
        <v>18</v>
      </c>
      <c r="S22" s="3"/>
      <c r="T22" s="3"/>
      <c r="U22" s="3"/>
      <c r="V22" s="3"/>
      <c r="W22" s="13"/>
      <c r="X22" s="6">
        <f t="shared" ref="X22:X30" si="51">IF(K22="DQ",0,K22+L22+M22+N22+O22+P22+Q22)</f>
        <v>20.079999999999998</v>
      </c>
      <c r="Y22" s="10">
        <f t="shared" ref="Y22:Y30" si="52">R22</f>
        <v>18</v>
      </c>
      <c r="Z22" s="3">
        <f t="shared" ref="Z22:Z30" si="53">(S22*5)+(T22*10)+(U22*10)+(V22*15)+(W22*20)</f>
        <v>0</v>
      </c>
      <c r="AA22" s="11">
        <f t="shared" ref="AA22:AA30" si="54">IF(K22="DQ",0,X22+Y22+Z22)</f>
        <v>38.08</v>
      </c>
      <c r="AB22" s="30">
        <f t="shared" si="42"/>
        <v>69.222689075630257</v>
      </c>
      <c r="AC22" s="26">
        <v>29.75</v>
      </c>
      <c r="AD22" s="2"/>
      <c r="AE22" s="2"/>
      <c r="AF22" s="2"/>
      <c r="AG22" s="3">
        <v>23</v>
      </c>
      <c r="AH22" s="3"/>
      <c r="AI22" s="3"/>
      <c r="AJ22" s="3"/>
      <c r="AK22" s="3"/>
      <c r="AL22" s="3"/>
      <c r="AM22" s="6">
        <f t="shared" ref="AM22:AM30" si="55">IF(AC22="DQ",0,AC22+AD22+AE22+AF22)</f>
        <v>29.75</v>
      </c>
      <c r="AN22" s="10">
        <f t="shared" ref="AN22:AN30" si="56">AG22</f>
        <v>23</v>
      </c>
      <c r="AO22" s="3">
        <f t="shared" ref="AO22:AO30" si="57">(AH22*5)+(AI22*10)+(AJ22*10)+(AK22*15)+(AL22*20)</f>
        <v>0</v>
      </c>
      <c r="AP22" s="11">
        <f t="shared" ref="AP22:AP30" si="58">IF(AC22="DQ",0,AM22+AN22+AO22)</f>
        <v>52.75</v>
      </c>
      <c r="AQ22" s="30">
        <f t="shared" si="43"/>
        <v>47.84834123222749</v>
      </c>
      <c r="AR22" s="12">
        <v>34.79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IF(AR22="DQ",0,AR22+AS22+AT22)</f>
        <v>34.79</v>
      </c>
      <c r="BB22" s="10">
        <f t="shared" ref="BB22:BB30" si="59">AU22</f>
        <v>5</v>
      </c>
      <c r="BC22" s="3">
        <f t="shared" ref="BC22:BC30" si="60">(AV22*5)+(AW22*10)+(AX22*10)+(AY22*15)+(AZ22*20)</f>
        <v>0</v>
      </c>
      <c r="BD22" s="11">
        <f>IF(AR22="DQ",0,BA22+BB22+BC22)</f>
        <v>39.79</v>
      </c>
      <c r="BE22" s="30">
        <f t="shared" si="44"/>
        <v>91.07816034179443</v>
      </c>
      <c r="BF22" s="12">
        <v>44.09</v>
      </c>
      <c r="BG22" s="2"/>
      <c r="BH22" s="2"/>
      <c r="BI22" s="3">
        <v>3</v>
      </c>
      <c r="BJ22" s="3"/>
      <c r="BK22" s="3"/>
      <c r="BL22" s="3"/>
      <c r="BM22" s="3"/>
      <c r="BN22" s="3"/>
      <c r="BO22" s="6">
        <f>IF(BF22="DQ",0,BF22+BG22+BH22)</f>
        <v>44.09</v>
      </c>
      <c r="BP22" s="10">
        <f t="shared" ref="BP22:BP30" si="61">BI22</f>
        <v>3</v>
      </c>
      <c r="BQ22" s="3">
        <f t="shared" ref="BQ22:BQ30" si="62">(BJ22*5)+(BK22*10)+(BL22*10)+(BM22*15)+(BN22*20)</f>
        <v>0</v>
      </c>
      <c r="BR22" s="11">
        <f t="shared" ref="BR22:BR30" si="63">IF(BF22="DQ",0,BO22+BP22+BQ22)</f>
        <v>47.09</v>
      </c>
      <c r="BS22" s="30">
        <f t="shared" si="45"/>
        <v>92.440008494372478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 t="shared" ref="CC22:CC30" si="64">IF(BT22="DQ",0,BT22+BU22+BV22)</f>
        <v>0</v>
      </c>
      <c r="CD22" s="10">
        <f t="shared" ref="CD22:CD30" si="65">BW22</f>
        <v>0</v>
      </c>
      <c r="CE22" s="3">
        <f t="shared" ref="CE22:CE30" si="66">(BX22*5)+(BY22*10)+(BZ22*10)+(CA22*15)+(CB22*20)</f>
        <v>0</v>
      </c>
      <c r="CF22" s="11">
        <f t="shared" ref="CF22:CF30" si="67">IF(BT22="DQ",0,CC22+CD22+CE22)</f>
        <v>0</v>
      </c>
      <c r="CG22" s="30" t="e">
        <f t="shared" si="46"/>
        <v>#DIV/0!</v>
      </c>
      <c r="CH22" s="12"/>
      <c r="CI22" s="2"/>
      <c r="CJ22" s="3"/>
      <c r="CK22" s="3"/>
      <c r="CL22" s="3"/>
      <c r="CM22" s="3"/>
      <c r="CN22" s="3"/>
      <c r="CO22" s="6">
        <f t="shared" ref="CO22:CO30" si="68">CH22+CI22</f>
        <v>0</v>
      </c>
      <c r="CP22" s="10">
        <f t="shared" ref="CP22:CP30" si="69">CJ22/2</f>
        <v>0</v>
      </c>
      <c r="CQ22" s="3">
        <f t="shared" ref="CQ22:CQ30" si="70">(CJ22*5)+(CK22*10)+(CL22*10)+(CM22*15)+(CN22*20)</f>
        <v>0</v>
      </c>
      <c r="CR22" s="11">
        <f t="shared" ref="CR22:CR30" si="71">CO22+CP22+CQ22</f>
        <v>0</v>
      </c>
      <c r="CS22" s="12"/>
      <c r="CT22" s="2"/>
      <c r="CU22" s="3"/>
      <c r="CV22" s="3"/>
      <c r="CW22" s="3"/>
      <c r="CX22" s="3"/>
      <c r="CY22" s="3"/>
      <c r="CZ22" s="6">
        <f t="shared" ref="CZ22:CZ30" si="72">CS22+CT22</f>
        <v>0</v>
      </c>
      <c r="DA22" s="10">
        <f t="shared" ref="DA22:DA30" si="73">CU22/2</f>
        <v>0</v>
      </c>
      <c r="DB22" s="3">
        <f t="shared" ref="DB22:DB30" si="74">(CV22*3)+(CW22*5)+(CX22*5)+(CY22*20)</f>
        <v>0</v>
      </c>
      <c r="DC22" s="11">
        <f t="shared" ref="DC22:DC30" si="75">CZ22+DA22+DB22</f>
        <v>0</v>
      </c>
      <c r="DD22" s="12"/>
      <c r="DE22" s="2"/>
      <c r="DF22" s="3"/>
      <c r="DG22" s="3"/>
      <c r="DH22" s="3"/>
      <c r="DI22" s="3"/>
      <c r="DJ22" s="3"/>
      <c r="DK22" s="6">
        <f t="shared" ref="DK22:DK30" si="76">DD22+DE22</f>
        <v>0</v>
      </c>
      <c r="DL22" s="10">
        <f t="shared" ref="DL22:DL30" si="77">DF22/2</f>
        <v>0</v>
      </c>
      <c r="DM22" s="3">
        <f t="shared" ref="DM22:DM30" si="78">(DG22*3)+(DH22*5)+(DI22*5)+(DJ22*20)</f>
        <v>0</v>
      </c>
      <c r="DN22" s="11">
        <f t="shared" ref="DN22:DN30" si="79">DK22+DL22+DM22</f>
        <v>0</v>
      </c>
    </row>
    <row r="23" spans="1:118" ht="15">
      <c r="A23" s="34">
        <v>7</v>
      </c>
      <c r="B23" s="35">
        <v>5</v>
      </c>
      <c r="C23" s="38" t="s">
        <v>59</v>
      </c>
      <c r="D23" s="25"/>
      <c r="E23" s="9" t="s">
        <v>43</v>
      </c>
      <c r="F23" s="31">
        <f t="shared" si="47"/>
        <v>296.5111979006266</v>
      </c>
      <c r="G23" s="32">
        <f t="shared" ref="G23:G30" si="80">H23+I23+J23</f>
        <v>191.72</v>
      </c>
      <c r="H23" s="21">
        <f t="shared" si="48"/>
        <v>125.72</v>
      </c>
      <c r="I23" s="7">
        <f t="shared" si="49"/>
        <v>5</v>
      </c>
      <c r="J23" s="23">
        <f t="shared" si="50"/>
        <v>61</v>
      </c>
      <c r="K23" s="12">
        <v>26.4</v>
      </c>
      <c r="L23" s="2"/>
      <c r="M23" s="2"/>
      <c r="N23" s="2"/>
      <c r="O23" s="2"/>
      <c r="P23" s="2"/>
      <c r="Q23" s="2"/>
      <c r="R23" s="3">
        <v>39</v>
      </c>
      <c r="S23" s="3">
        <v>1</v>
      </c>
      <c r="T23" s="3"/>
      <c r="U23" s="3"/>
      <c r="V23" s="3"/>
      <c r="W23" s="13"/>
      <c r="X23" s="6">
        <f t="shared" si="51"/>
        <v>26.4</v>
      </c>
      <c r="Y23" s="10">
        <f t="shared" si="52"/>
        <v>39</v>
      </c>
      <c r="Z23" s="3">
        <f t="shared" si="53"/>
        <v>5</v>
      </c>
      <c r="AA23" s="11">
        <f t="shared" si="54"/>
        <v>70.400000000000006</v>
      </c>
      <c r="AB23" s="30">
        <f t="shared" si="42"/>
        <v>37.443181818181813</v>
      </c>
      <c r="AC23" s="12">
        <v>24.68</v>
      </c>
      <c r="AD23" s="2"/>
      <c r="AE23" s="2"/>
      <c r="AF23" s="2"/>
      <c r="AG23" s="3">
        <v>14</v>
      </c>
      <c r="AH23" s="3"/>
      <c r="AI23" s="3"/>
      <c r="AJ23" s="3"/>
      <c r="AK23" s="3"/>
      <c r="AL23" s="3"/>
      <c r="AM23" s="6">
        <f t="shared" si="55"/>
        <v>24.68</v>
      </c>
      <c r="AN23" s="10">
        <f t="shared" si="56"/>
        <v>14</v>
      </c>
      <c r="AO23" s="3">
        <f t="shared" si="57"/>
        <v>0</v>
      </c>
      <c r="AP23" s="11">
        <f t="shared" si="58"/>
        <v>38.68</v>
      </c>
      <c r="AQ23" s="30">
        <f t="shared" si="43"/>
        <v>65.25336091003102</v>
      </c>
      <c r="AR23" s="12">
        <v>32.24</v>
      </c>
      <c r="AS23" s="2"/>
      <c r="AT23" s="2"/>
      <c r="AU23" s="3">
        <v>4</v>
      </c>
      <c r="AV23" s="3"/>
      <c r="AW23" s="3"/>
      <c r="AX23" s="3"/>
      <c r="AY23" s="3"/>
      <c r="AZ23" s="3"/>
      <c r="BA23" s="6">
        <f t="shared" ref="BA23:BA30" si="81">AR23+AS23+AT23</f>
        <v>32.24</v>
      </c>
      <c r="BB23" s="10">
        <f t="shared" si="59"/>
        <v>4</v>
      </c>
      <c r="BC23" s="3">
        <f t="shared" si="60"/>
        <v>0</v>
      </c>
      <c r="BD23" s="11">
        <f t="shared" ref="BD23:BD30" si="82">BA23+BB23+BC23</f>
        <v>36.24</v>
      </c>
      <c r="BE23" s="40">
        <f t="shared" si="44"/>
        <v>100</v>
      </c>
      <c r="BF23" s="12">
        <v>42.4</v>
      </c>
      <c r="BG23" s="2"/>
      <c r="BH23" s="2"/>
      <c r="BI23" s="3">
        <v>4</v>
      </c>
      <c r="BJ23" s="3"/>
      <c r="BK23" s="3"/>
      <c r="BL23" s="3"/>
      <c r="BM23" s="3"/>
      <c r="BN23" s="3"/>
      <c r="BO23" s="6">
        <f t="shared" ref="BO23:BO30" si="83">BF23+BG23+BH23</f>
        <v>42.4</v>
      </c>
      <c r="BP23" s="10">
        <f t="shared" si="61"/>
        <v>4</v>
      </c>
      <c r="BQ23" s="3">
        <f t="shared" si="62"/>
        <v>0</v>
      </c>
      <c r="BR23" s="11">
        <f t="shared" si="63"/>
        <v>46.4</v>
      </c>
      <c r="BS23" s="30">
        <f t="shared" si="45"/>
        <v>93.814655172413794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 t="shared" si="64"/>
        <v>0</v>
      </c>
      <c r="CD23" s="10">
        <f t="shared" si="65"/>
        <v>0</v>
      </c>
      <c r="CE23" s="3">
        <f t="shared" si="66"/>
        <v>0</v>
      </c>
      <c r="CF23" s="11">
        <f t="shared" si="67"/>
        <v>0</v>
      </c>
      <c r="CG23" s="30" t="e">
        <f t="shared" si="46"/>
        <v>#DIV/0!</v>
      </c>
      <c r="CH23" s="12"/>
      <c r="CI23" s="2"/>
      <c r="CJ23" s="3"/>
      <c r="CK23" s="3"/>
      <c r="CL23" s="3"/>
      <c r="CM23" s="3"/>
      <c r="CN23" s="3"/>
      <c r="CO23" s="6">
        <f t="shared" si="68"/>
        <v>0</v>
      </c>
      <c r="CP23" s="10">
        <f t="shared" si="69"/>
        <v>0</v>
      </c>
      <c r="CQ23" s="3">
        <f t="shared" si="70"/>
        <v>0</v>
      </c>
      <c r="CR23" s="11">
        <f t="shared" si="71"/>
        <v>0</v>
      </c>
      <c r="CS23" s="12"/>
      <c r="CT23" s="2"/>
      <c r="CU23" s="3"/>
      <c r="CV23" s="3"/>
      <c r="CW23" s="3"/>
      <c r="CX23" s="3"/>
      <c r="CY23" s="3"/>
      <c r="CZ23" s="6">
        <f t="shared" si="72"/>
        <v>0</v>
      </c>
      <c r="DA23" s="10">
        <f t="shared" si="73"/>
        <v>0</v>
      </c>
      <c r="DB23" s="3">
        <f t="shared" si="74"/>
        <v>0</v>
      </c>
      <c r="DC23" s="11">
        <f t="shared" si="75"/>
        <v>0</v>
      </c>
      <c r="DD23" s="12"/>
      <c r="DE23" s="2"/>
      <c r="DF23" s="3"/>
      <c r="DG23" s="3"/>
      <c r="DH23" s="3"/>
      <c r="DI23" s="3"/>
      <c r="DJ23" s="3"/>
      <c r="DK23" s="6">
        <f t="shared" si="76"/>
        <v>0</v>
      </c>
      <c r="DL23" s="10">
        <f t="shared" si="77"/>
        <v>0</v>
      </c>
      <c r="DM23" s="3">
        <f t="shared" si="78"/>
        <v>0</v>
      </c>
      <c r="DN23" s="11">
        <f t="shared" si="79"/>
        <v>0</v>
      </c>
    </row>
    <row r="24" spans="1:118" ht="15">
      <c r="A24" s="34">
        <v>8</v>
      </c>
      <c r="B24" s="35">
        <v>6</v>
      </c>
      <c r="C24" s="38" t="s">
        <v>60</v>
      </c>
      <c r="D24" s="25"/>
      <c r="E24" s="9" t="s">
        <v>43</v>
      </c>
      <c r="F24" s="31">
        <f t="shared" si="47"/>
        <v>292.39464748521891</v>
      </c>
      <c r="G24" s="32">
        <f t="shared" si="80"/>
        <v>182.06</v>
      </c>
      <c r="H24" s="21">
        <f t="shared" si="48"/>
        <v>148.06</v>
      </c>
      <c r="I24" s="7">
        <f t="shared" si="49"/>
        <v>0</v>
      </c>
      <c r="J24" s="23">
        <f t="shared" si="50"/>
        <v>34</v>
      </c>
      <c r="K24" s="12">
        <v>22.93</v>
      </c>
      <c r="L24" s="2"/>
      <c r="M24" s="2"/>
      <c r="N24" s="2"/>
      <c r="O24" s="2"/>
      <c r="P24" s="2"/>
      <c r="Q24" s="2"/>
      <c r="R24" s="3">
        <v>26</v>
      </c>
      <c r="S24" s="3"/>
      <c r="T24" s="3"/>
      <c r="U24" s="3"/>
      <c r="V24" s="3"/>
      <c r="W24" s="13"/>
      <c r="X24" s="6">
        <f t="shared" si="51"/>
        <v>22.93</v>
      </c>
      <c r="Y24" s="10">
        <f t="shared" si="52"/>
        <v>26</v>
      </c>
      <c r="Z24" s="3">
        <f t="shared" si="53"/>
        <v>0</v>
      </c>
      <c r="AA24" s="11">
        <f t="shared" si="54"/>
        <v>48.93</v>
      </c>
      <c r="AB24" s="30">
        <f t="shared" si="42"/>
        <v>53.872879623952585</v>
      </c>
      <c r="AC24" s="12">
        <v>25.99</v>
      </c>
      <c r="AD24" s="2"/>
      <c r="AE24" s="2"/>
      <c r="AF24" s="2"/>
      <c r="AG24" s="3">
        <v>5</v>
      </c>
      <c r="AH24" s="3"/>
      <c r="AI24" s="3"/>
      <c r="AJ24" s="3"/>
      <c r="AK24" s="3"/>
      <c r="AL24" s="3"/>
      <c r="AM24" s="6">
        <f t="shared" si="55"/>
        <v>25.99</v>
      </c>
      <c r="AN24" s="10">
        <f t="shared" si="56"/>
        <v>5</v>
      </c>
      <c r="AO24" s="3">
        <f t="shared" si="57"/>
        <v>0</v>
      </c>
      <c r="AP24" s="11">
        <f t="shared" si="58"/>
        <v>30.99</v>
      </c>
      <c r="AQ24" s="30">
        <f t="shared" si="43"/>
        <v>81.445627621813486</v>
      </c>
      <c r="AR24" s="12">
        <v>42.28</v>
      </c>
      <c r="AS24" s="2"/>
      <c r="AT24" s="2"/>
      <c r="AU24" s="3">
        <v>2</v>
      </c>
      <c r="AV24" s="3"/>
      <c r="AW24" s="3"/>
      <c r="AX24" s="3"/>
      <c r="AY24" s="3"/>
      <c r="AZ24" s="3"/>
      <c r="BA24" s="6">
        <f t="shared" si="81"/>
        <v>42.28</v>
      </c>
      <c r="BB24" s="10">
        <f t="shared" si="59"/>
        <v>2</v>
      </c>
      <c r="BC24" s="3">
        <f t="shared" si="60"/>
        <v>0</v>
      </c>
      <c r="BD24" s="11">
        <f t="shared" si="82"/>
        <v>44.28</v>
      </c>
      <c r="BE24" s="30">
        <f t="shared" si="44"/>
        <v>81.842818428184287</v>
      </c>
      <c r="BF24" s="12">
        <v>56.86</v>
      </c>
      <c r="BG24" s="2"/>
      <c r="BH24" s="2"/>
      <c r="BI24" s="3">
        <v>1</v>
      </c>
      <c r="BJ24" s="3"/>
      <c r="BK24" s="3"/>
      <c r="BL24" s="3"/>
      <c r="BM24" s="3"/>
      <c r="BN24" s="3"/>
      <c r="BO24" s="6">
        <f t="shared" si="83"/>
        <v>56.86</v>
      </c>
      <c r="BP24" s="10">
        <f t="shared" si="61"/>
        <v>1</v>
      </c>
      <c r="BQ24" s="3">
        <f t="shared" si="62"/>
        <v>0</v>
      </c>
      <c r="BR24" s="11">
        <f t="shared" si="63"/>
        <v>57.86</v>
      </c>
      <c r="BS24" s="30">
        <f t="shared" si="45"/>
        <v>75.233321811268581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 t="shared" si="64"/>
        <v>0</v>
      </c>
      <c r="CD24" s="10">
        <f t="shared" si="65"/>
        <v>0</v>
      </c>
      <c r="CE24" s="3">
        <f t="shared" si="66"/>
        <v>0</v>
      </c>
      <c r="CF24" s="11">
        <f t="shared" si="67"/>
        <v>0</v>
      </c>
      <c r="CG24" s="30" t="e">
        <f t="shared" si="46"/>
        <v>#DIV/0!</v>
      </c>
      <c r="CH24" s="12"/>
      <c r="CI24" s="2"/>
      <c r="CJ24" s="3"/>
      <c r="CK24" s="3"/>
      <c r="CL24" s="3"/>
      <c r="CM24" s="3"/>
      <c r="CN24" s="3"/>
      <c r="CO24" s="6">
        <f t="shared" si="68"/>
        <v>0</v>
      </c>
      <c r="CP24" s="10">
        <f t="shared" si="69"/>
        <v>0</v>
      </c>
      <c r="CQ24" s="3">
        <f t="shared" si="70"/>
        <v>0</v>
      </c>
      <c r="CR24" s="11">
        <f t="shared" si="71"/>
        <v>0</v>
      </c>
      <c r="CS24" s="12"/>
      <c r="CT24" s="2"/>
      <c r="CU24" s="3"/>
      <c r="CV24" s="3"/>
      <c r="CW24" s="3"/>
      <c r="CX24" s="3"/>
      <c r="CY24" s="3"/>
      <c r="CZ24" s="6">
        <f t="shared" si="72"/>
        <v>0</v>
      </c>
      <c r="DA24" s="10">
        <f t="shared" si="73"/>
        <v>0</v>
      </c>
      <c r="DB24" s="3">
        <f t="shared" si="74"/>
        <v>0</v>
      </c>
      <c r="DC24" s="11">
        <f t="shared" si="75"/>
        <v>0</v>
      </c>
      <c r="DD24" s="12"/>
      <c r="DE24" s="2"/>
      <c r="DF24" s="3"/>
      <c r="DG24" s="3"/>
      <c r="DH24" s="3"/>
      <c r="DI24" s="3"/>
      <c r="DJ24" s="3"/>
      <c r="DK24" s="6">
        <f t="shared" si="76"/>
        <v>0</v>
      </c>
      <c r="DL24" s="10">
        <f t="shared" si="77"/>
        <v>0</v>
      </c>
      <c r="DM24" s="3">
        <f t="shared" si="78"/>
        <v>0</v>
      </c>
      <c r="DN24" s="11">
        <f t="shared" si="79"/>
        <v>0</v>
      </c>
    </row>
    <row r="25" spans="1:118" ht="15">
      <c r="A25" s="34">
        <v>13</v>
      </c>
      <c r="B25" s="35">
        <v>7</v>
      </c>
      <c r="C25" s="38" t="s">
        <v>49</v>
      </c>
      <c r="D25" s="25"/>
      <c r="E25" s="39" t="s">
        <v>43</v>
      </c>
      <c r="F25" s="31">
        <f t="shared" si="47"/>
        <v>218.93636084932137</v>
      </c>
      <c r="G25" s="32">
        <f t="shared" si="80"/>
        <v>247.46</v>
      </c>
      <c r="H25" s="21">
        <f t="shared" si="48"/>
        <v>156.46</v>
      </c>
      <c r="I25" s="7">
        <f t="shared" si="49"/>
        <v>5</v>
      </c>
      <c r="J25" s="23">
        <f t="shared" si="50"/>
        <v>86</v>
      </c>
      <c r="K25" s="12">
        <v>22.64</v>
      </c>
      <c r="L25" s="2"/>
      <c r="M25" s="2"/>
      <c r="N25" s="2"/>
      <c r="O25" s="2"/>
      <c r="P25" s="2"/>
      <c r="Q25" s="2"/>
      <c r="R25" s="3">
        <v>20</v>
      </c>
      <c r="S25" s="3"/>
      <c r="T25" s="3"/>
      <c r="U25" s="3"/>
      <c r="V25" s="3"/>
      <c r="W25" s="13"/>
      <c r="X25" s="6">
        <f t="shared" si="51"/>
        <v>22.64</v>
      </c>
      <c r="Y25" s="10">
        <f t="shared" si="52"/>
        <v>20</v>
      </c>
      <c r="Z25" s="3">
        <f t="shared" si="53"/>
        <v>0</v>
      </c>
      <c r="AA25" s="11">
        <f t="shared" si="54"/>
        <v>42.64</v>
      </c>
      <c r="AB25" s="30">
        <f t="shared" si="42"/>
        <v>61.819887429643529</v>
      </c>
      <c r="AC25" s="12">
        <v>29.54</v>
      </c>
      <c r="AD25" s="2"/>
      <c r="AE25" s="2"/>
      <c r="AF25" s="2"/>
      <c r="AG25" s="3">
        <v>41</v>
      </c>
      <c r="AH25" s="3">
        <v>1</v>
      </c>
      <c r="AI25" s="3"/>
      <c r="AJ25" s="3"/>
      <c r="AK25" s="3"/>
      <c r="AL25" s="3"/>
      <c r="AM25" s="6">
        <f t="shared" si="55"/>
        <v>29.54</v>
      </c>
      <c r="AN25" s="10">
        <f t="shared" si="56"/>
        <v>41</v>
      </c>
      <c r="AO25" s="3">
        <f t="shared" si="57"/>
        <v>5</v>
      </c>
      <c r="AP25" s="11">
        <f t="shared" si="58"/>
        <v>75.539999999999992</v>
      </c>
      <c r="AQ25" s="30">
        <f t="shared" si="43"/>
        <v>33.412761450886947</v>
      </c>
      <c r="AR25" s="12">
        <v>45.02</v>
      </c>
      <c r="AS25" s="2"/>
      <c r="AT25" s="2"/>
      <c r="AU25" s="3">
        <v>21</v>
      </c>
      <c r="AV25" s="3"/>
      <c r="AW25" s="3"/>
      <c r="AX25" s="3"/>
      <c r="AY25" s="3"/>
      <c r="AZ25" s="3"/>
      <c r="BA25" s="6">
        <f t="shared" si="81"/>
        <v>45.02</v>
      </c>
      <c r="BB25" s="10">
        <f t="shared" si="59"/>
        <v>21</v>
      </c>
      <c r="BC25" s="3">
        <f t="shared" si="60"/>
        <v>0</v>
      </c>
      <c r="BD25" s="11">
        <f t="shared" si="82"/>
        <v>66.02000000000001</v>
      </c>
      <c r="BE25" s="30">
        <f t="shared" si="44"/>
        <v>54.892456831263246</v>
      </c>
      <c r="BF25" s="12">
        <v>59.26</v>
      </c>
      <c r="BG25" s="2"/>
      <c r="BH25" s="2"/>
      <c r="BI25" s="3">
        <v>4</v>
      </c>
      <c r="BJ25" s="3"/>
      <c r="BK25" s="3"/>
      <c r="BL25" s="3"/>
      <c r="BM25" s="3"/>
      <c r="BN25" s="3"/>
      <c r="BO25" s="6">
        <f t="shared" si="83"/>
        <v>59.26</v>
      </c>
      <c r="BP25" s="10">
        <f t="shared" si="61"/>
        <v>4</v>
      </c>
      <c r="BQ25" s="3">
        <f t="shared" si="62"/>
        <v>0</v>
      </c>
      <c r="BR25" s="11">
        <f t="shared" si="63"/>
        <v>63.26</v>
      </c>
      <c r="BS25" s="30">
        <f t="shared" si="45"/>
        <v>68.811255137527667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 t="shared" si="64"/>
        <v>0</v>
      </c>
      <c r="CD25" s="10">
        <f t="shared" si="65"/>
        <v>0</v>
      </c>
      <c r="CE25" s="3">
        <f t="shared" si="66"/>
        <v>0</v>
      </c>
      <c r="CF25" s="11">
        <f t="shared" si="67"/>
        <v>0</v>
      </c>
      <c r="CG25" s="30" t="e">
        <f t="shared" si="46"/>
        <v>#DIV/0!</v>
      </c>
      <c r="CH25" s="12"/>
      <c r="CI25" s="2"/>
      <c r="CJ25" s="3"/>
      <c r="CK25" s="3"/>
      <c r="CL25" s="3"/>
      <c r="CM25" s="3"/>
      <c r="CN25" s="3"/>
      <c r="CO25" s="6">
        <f t="shared" si="68"/>
        <v>0</v>
      </c>
      <c r="CP25" s="10">
        <f t="shared" si="69"/>
        <v>0</v>
      </c>
      <c r="CQ25" s="3">
        <f t="shared" si="70"/>
        <v>0</v>
      </c>
      <c r="CR25" s="11">
        <f t="shared" si="71"/>
        <v>0</v>
      </c>
      <c r="CS25" s="12"/>
      <c r="CT25" s="2"/>
      <c r="CU25" s="3"/>
      <c r="CV25" s="3"/>
      <c r="CW25" s="3"/>
      <c r="CX25" s="3"/>
      <c r="CY25" s="3"/>
      <c r="CZ25" s="6">
        <f t="shared" si="72"/>
        <v>0</v>
      </c>
      <c r="DA25" s="10">
        <f t="shared" si="73"/>
        <v>0</v>
      </c>
      <c r="DB25" s="3">
        <f t="shared" si="74"/>
        <v>0</v>
      </c>
      <c r="DC25" s="11">
        <f t="shared" si="75"/>
        <v>0</v>
      </c>
      <c r="DD25" s="12"/>
      <c r="DE25" s="2"/>
      <c r="DF25" s="3"/>
      <c r="DG25" s="3"/>
      <c r="DH25" s="3"/>
      <c r="DI25" s="3"/>
      <c r="DJ25" s="3"/>
      <c r="DK25" s="6">
        <f t="shared" si="76"/>
        <v>0</v>
      </c>
      <c r="DL25" s="10">
        <f t="shared" si="77"/>
        <v>0</v>
      </c>
      <c r="DM25" s="3">
        <f t="shared" si="78"/>
        <v>0</v>
      </c>
      <c r="DN25" s="11">
        <f t="shared" si="79"/>
        <v>0</v>
      </c>
    </row>
    <row r="26" spans="1:118" ht="15">
      <c r="A26" s="34">
        <v>14</v>
      </c>
      <c r="B26" s="35">
        <v>8</v>
      </c>
      <c r="C26" s="38" t="s">
        <v>56</v>
      </c>
      <c r="D26" s="9"/>
      <c r="E26" s="39" t="s">
        <v>43</v>
      </c>
      <c r="F26" s="31">
        <f t="shared" si="47"/>
        <v>217.86409444044949</v>
      </c>
      <c r="G26" s="32">
        <f t="shared" si="80"/>
        <v>249.66000000000003</v>
      </c>
      <c r="H26" s="21">
        <f t="shared" si="48"/>
        <v>198.66000000000003</v>
      </c>
      <c r="I26" s="7">
        <f t="shared" si="49"/>
        <v>0</v>
      </c>
      <c r="J26" s="23">
        <f t="shared" si="50"/>
        <v>51</v>
      </c>
      <c r="K26" s="12">
        <v>29.45</v>
      </c>
      <c r="L26" s="2"/>
      <c r="M26" s="2"/>
      <c r="N26" s="2"/>
      <c r="O26" s="2"/>
      <c r="P26" s="2"/>
      <c r="Q26" s="2"/>
      <c r="R26" s="3">
        <v>9</v>
      </c>
      <c r="S26" s="3"/>
      <c r="T26" s="3"/>
      <c r="U26" s="3"/>
      <c r="V26" s="3"/>
      <c r="W26" s="13"/>
      <c r="X26" s="6">
        <f t="shared" si="51"/>
        <v>29.45</v>
      </c>
      <c r="Y26" s="10">
        <f t="shared" si="52"/>
        <v>9</v>
      </c>
      <c r="Z26" s="3">
        <f t="shared" si="53"/>
        <v>0</v>
      </c>
      <c r="AA26" s="11">
        <f t="shared" si="54"/>
        <v>38.450000000000003</v>
      </c>
      <c r="AB26" s="30">
        <f t="shared" si="42"/>
        <v>68.556566970091026</v>
      </c>
      <c r="AC26" s="12">
        <v>39.42</v>
      </c>
      <c r="AD26" s="2"/>
      <c r="AE26" s="2"/>
      <c r="AF26" s="2"/>
      <c r="AG26" s="3">
        <v>25</v>
      </c>
      <c r="AH26" s="3"/>
      <c r="AI26" s="3"/>
      <c r="AJ26" s="3"/>
      <c r="AK26" s="3"/>
      <c r="AL26" s="3"/>
      <c r="AM26" s="6">
        <f t="shared" si="55"/>
        <v>39.42</v>
      </c>
      <c r="AN26" s="10">
        <f t="shared" si="56"/>
        <v>25</v>
      </c>
      <c r="AO26" s="3">
        <f t="shared" si="57"/>
        <v>0</v>
      </c>
      <c r="AP26" s="11">
        <f t="shared" si="58"/>
        <v>64.42</v>
      </c>
      <c r="AQ26" s="30">
        <f t="shared" si="43"/>
        <v>39.180378764358892</v>
      </c>
      <c r="AR26" s="12">
        <v>54.06</v>
      </c>
      <c r="AS26" s="2"/>
      <c r="AT26" s="2"/>
      <c r="AU26" s="3">
        <v>7</v>
      </c>
      <c r="AV26" s="3"/>
      <c r="AW26" s="3"/>
      <c r="AX26" s="3"/>
      <c r="AY26" s="3"/>
      <c r="AZ26" s="3"/>
      <c r="BA26" s="6">
        <f t="shared" si="81"/>
        <v>54.06</v>
      </c>
      <c r="BB26" s="10">
        <f t="shared" si="59"/>
        <v>7</v>
      </c>
      <c r="BC26" s="3">
        <f t="shared" si="60"/>
        <v>0</v>
      </c>
      <c r="BD26" s="11">
        <f t="shared" si="82"/>
        <v>61.06</v>
      </c>
      <c r="BE26" s="30">
        <f t="shared" si="44"/>
        <v>59.351457582705535</v>
      </c>
      <c r="BF26" s="12">
        <v>75.73</v>
      </c>
      <c r="BG26" s="2"/>
      <c r="BH26" s="2"/>
      <c r="BI26" s="3">
        <v>10</v>
      </c>
      <c r="BJ26" s="3"/>
      <c r="BK26" s="3"/>
      <c r="BL26" s="3"/>
      <c r="BM26" s="3"/>
      <c r="BN26" s="3"/>
      <c r="BO26" s="6">
        <f t="shared" si="83"/>
        <v>75.73</v>
      </c>
      <c r="BP26" s="10">
        <f t="shared" si="61"/>
        <v>10</v>
      </c>
      <c r="BQ26" s="3">
        <f t="shared" si="62"/>
        <v>0</v>
      </c>
      <c r="BR26" s="11">
        <f t="shared" si="63"/>
        <v>85.73</v>
      </c>
      <c r="BS26" s="30">
        <f t="shared" si="45"/>
        <v>50.775691123294067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 t="shared" si="64"/>
        <v>0</v>
      </c>
      <c r="CD26" s="10">
        <f t="shared" si="65"/>
        <v>0</v>
      </c>
      <c r="CE26" s="3">
        <f t="shared" si="66"/>
        <v>0</v>
      </c>
      <c r="CF26" s="11">
        <f t="shared" si="67"/>
        <v>0</v>
      </c>
      <c r="CG26" s="30" t="e">
        <f t="shared" si="46"/>
        <v>#DIV/0!</v>
      </c>
      <c r="CH26" s="12"/>
      <c r="CI26" s="2"/>
      <c r="CJ26" s="3"/>
      <c r="CK26" s="3"/>
      <c r="CL26" s="3"/>
      <c r="CM26" s="3"/>
      <c r="CN26" s="3"/>
      <c r="CO26" s="6">
        <f t="shared" si="68"/>
        <v>0</v>
      </c>
      <c r="CP26" s="10">
        <f t="shared" si="69"/>
        <v>0</v>
      </c>
      <c r="CQ26" s="3">
        <f t="shared" si="70"/>
        <v>0</v>
      </c>
      <c r="CR26" s="11">
        <f t="shared" si="71"/>
        <v>0</v>
      </c>
      <c r="CS26" s="12"/>
      <c r="CT26" s="2"/>
      <c r="CU26" s="3"/>
      <c r="CV26" s="3"/>
      <c r="CW26" s="3"/>
      <c r="CX26" s="3"/>
      <c r="CY26" s="3"/>
      <c r="CZ26" s="6">
        <f t="shared" si="72"/>
        <v>0</v>
      </c>
      <c r="DA26" s="10">
        <f t="shared" si="73"/>
        <v>0</v>
      </c>
      <c r="DB26" s="3">
        <f t="shared" si="74"/>
        <v>0</v>
      </c>
      <c r="DC26" s="11">
        <f t="shared" si="75"/>
        <v>0</v>
      </c>
      <c r="DD26" s="12"/>
      <c r="DE26" s="2"/>
      <c r="DF26" s="3"/>
      <c r="DG26" s="3"/>
      <c r="DH26" s="3"/>
      <c r="DI26" s="3"/>
      <c r="DJ26" s="3"/>
      <c r="DK26" s="6">
        <f t="shared" si="76"/>
        <v>0</v>
      </c>
      <c r="DL26" s="10">
        <f t="shared" si="77"/>
        <v>0</v>
      </c>
      <c r="DM26" s="3">
        <f t="shared" si="78"/>
        <v>0</v>
      </c>
      <c r="DN26" s="11">
        <f t="shared" si="79"/>
        <v>0</v>
      </c>
    </row>
    <row r="27" spans="1:118" ht="15">
      <c r="A27" s="34">
        <v>19</v>
      </c>
      <c r="B27" s="35">
        <v>9</v>
      </c>
      <c r="C27" s="38" t="s">
        <v>50</v>
      </c>
      <c r="D27" s="9"/>
      <c r="E27" s="9" t="s">
        <v>43</v>
      </c>
      <c r="F27" s="31">
        <f t="shared" si="47"/>
        <v>181.8522033071292</v>
      </c>
      <c r="G27" s="32">
        <f t="shared" si="80"/>
        <v>294.66000000000003</v>
      </c>
      <c r="H27" s="21">
        <f t="shared" si="48"/>
        <v>205.66000000000003</v>
      </c>
      <c r="I27" s="7">
        <f t="shared" si="49"/>
        <v>35</v>
      </c>
      <c r="J27" s="23">
        <f t="shared" si="50"/>
        <v>54</v>
      </c>
      <c r="K27" s="12">
        <v>36.67</v>
      </c>
      <c r="L27" s="2"/>
      <c r="M27" s="2"/>
      <c r="N27" s="2"/>
      <c r="O27" s="2"/>
      <c r="P27" s="2"/>
      <c r="Q27" s="2"/>
      <c r="R27" s="3">
        <v>2</v>
      </c>
      <c r="S27" s="3"/>
      <c r="T27" s="3"/>
      <c r="U27" s="3">
        <v>1</v>
      </c>
      <c r="V27" s="3"/>
      <c r="W27" s="13"/>
      <c r="X27" s="6">
        <f t="shared" si="51"/>
        <v>36.67</v>
      </c>
      <c r="Y27" s="10">
        <f t="shared" si="52"/>
        <v>2</v>
      </c>
      <c r="Z27" s="3">
        <f t="shared" si="53"/>
        <v>10</v>
      </c>
      <c r="AA27" s="11">
        <f t="shared" si="54"/>
        <v>48.67</v>
      </c>
      <c r="AB27" s="30">
        <f t="shared" si="42"/>
        <v>54.160673926443394</v>
      </c>
      <c r="AC27" s="12">
        <v>39.130000000000003</v>
      </c>
      <c r="AD27" s="2"/>
      <c r="AE27" s="2"/>
      <c r="AF27" s="2"/>
      <c r="AG27" s="3">
        <v>23</v>
      </c>
      <c r="AH27" s="3"/>
      <c r="AI27" s="3">
        <v>1</v>
      </c>
      <c r="AJ27" s="3"/>
      <c r="AK27" s="3"/>
      <c r="AL27" s="3"/>
      <c r="AM27" s="6">
        <f t="shared" si="55"/>
        <v>39.130000000000003</v>
      </c>
      <c r="AN27" s="10">
        <f t="shared" si="56"/>
        <v>23</v>
      </c>
      <c r="AO27" s="3">
        <f t="shared" si="57"/>
        <v>10</v>
      </c>
      <c r="AP27" s="11">
        <f t="shared" si="58"/>
        <v>72.13</v>
      </c>
      <c r="AQ27" s="30">
        <f t="shared" si="43"/>
        <v>34.992374878691251</v>
      </c>
      <c r="AR27" s="12">
        <v>47.42</v>
      </c>
      <c r="AS27" s="2"/>
      <c r="AT27" s="2"/>
      <c r="AU27" s="3">
        <v>26</v>
      </c>
      <c r="AV27" s="3"/>
      <c r="AW27" s="3"/>
      <c r="AX27" s="3"/>
      <c r="AY27" s="3"/>
      <c r="AZ27" s="3"/>
      <c r="BA27" s="6">
        <f t="shared" si="81"/>
        <v>47.42</v>
      </c>
      <c r="BB27" s="10">
        <f t="shared" si="59"/>
        <v>26</v>
      </c>
      <c r="BC27" s="3">
        <f t="shared" si="60"/>
        <v>0</v>
      </c>
      <c r="BD27" s="11">
        <f t="shared" si="82"/>
        <v>73.42</v>
      </c>
      <c r="BE27" s="30">
        <f t="shared" si="44"/>
        <v>49.359847453010083</v>
      </c>
      <c r="BF27" s="12">
        <v>82.44</v>
      </c>
      <c r="BG27" s="2"/>
      <c r="BH27" s="2"/>
      <c r="BI27" s="3">
        <v>3</v>
      </c>
      <c r="BJ27" s="3">
        <v>1</v>
      </c>
      <c r="BK27" s="3"/>
      <c r="BL27" s="3">
        <v>1</v>
      </c>
      <c r="BM27" s="3"/>
      <c r="BN27" s="3"/>
      <c r="BO27" s="6">
        <f t="shared" si="83"/>
        <v>82.44</v>
      </c>
      <c r="BP27" s="10">
        <f t="shared" si="61"/>
        <v>3</v>
      </c>
      <c r="BQ27" s="3">
        <f t="shared" si="62"/>
        <v>15</v>
      </c>
      <c r="BR27" s="11">
        <f t="shared" si="63"/>
        <v>100.44</v>
      </c>
      <c r="BS27" s="30">
        <f t="shared" si="45"/>
        <v>43.339307048984473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 t="shared" si="64"/>
        <v>0</v>
      </c>
      <c r="CD27" s="10">
        <f t="shared" si="65"/>
        <v>0</v>
      </c>
      <c r="CE27" s="3">
        <f t="shared" si="66"/>
        <v>0</v>
      </c>
      <c r="CF27" s="11">
        <f t="shared" si="67"/>
        <v>0</v>
      </c>
      <c r="CG27" s="30" t="e">
        <f t="shared" si="46"/>
        <v>#DIV/0!</v>
      </c>
      <c r="CH27" s="12"/>
      <c r="CI27" s="2"/>
      <c r="CJ27" s="3"/>
      <c r="CK27" s="3"/>
      <c r="CL27" s="3"/>
      <c r="CM27" s="3"/>
      <c r="CN27" s="3"/>
      <c r="CO27" s="6">
        <f t="shared" si="68"/>
        <v>0</v>
      </c>
      <c r="CP27" s="10">
        <f t="shared" si="69"/>
        <v>0</v>
      </c>
      <c r="CQ27" s="3">
        <f t="shared" si="70"/>
        <v>0</v>
      </c>
      <c r="CR27" s="11">
        <f t="shared" si="71"/>
        <v>0</v>
      </c>
      <c r="CS27" s="12"/>
      <c r="CT27" s="2"/>
      <c r="CU27" s="3"/>
      <c r="CV27" s="3"/>
      <c r="CW27" s="3"/>
      <c r="CX27" s="3"/>
      <c r="CY27" s="3"/>
      <c r="CZ27" s="6">
        <f t="shared" si="72"/>
        <v>0</v>
      </c>
      <c r="DA27" s="10">
        <f t="shared" si="73"/>
        <v>0</v>
      </c>
      <c r="DB27" s="3">
        <f t="shared" si="74"/>
        <v>0</v>
      </c>
      <c r="DC27" s="11">
        <f t="shared" si="75"/>
        <v>0</v>
      </c>
      <c r="DD27" s="12"/>
      <c r="DE27" s="2"/>
      <c r="DF27" s="3"/>
      <c r="DG27" s="3"/>
      <c r="DH27" s="3"/>
      <c r="DI27" s="3"/>
      <c r="DJ27" s="3"/>
      <c r="DK27" s="6">
        <f t="shared" si="76"/>
        <v>0</v>
      </c>
      <c r="DL27" s="10">
        <f t="shared" si="77"/>
        <v>0</v>
      </c>
      <c r="DM27" s="3">
        <f t="shared" si="78"/>
        <v>0</v>
      </c>
      <c r="DN27" s="11">
        <f t="shared" si="79"/>
        <v>0</v>
      </c>
    </row>
    <row r="28" spans="1:118" ht="15">
      <c r="A28" s="34">
        <v>20</v>
      </c>
      <c r="B28" s="35">
        <v>10</v>
      </c>
      <c r="C28" s="38" t="s">
        <v>64</v>
      </c>
      <c r="D28" s="25"/>
      <c r="E28" s="39" t="s">
        <v>43</v>
      </c>
      <c r="F28" s="31">
        <f t="shared" si="47"/>
        <v>169.62152879477719</v>
      </c>
      <c r="G28" s="32">
        <f t="shared" si="80"/>
        <v>326.54000000000002</v>
      </c>
      <c r="H28" s="21">
        <f t="shared" si="48"/>
        <v>181.54000000000002</v>
      </c>
      <c r="I28" s="7">
        <f t="shared" si="49"/>
        <v>35</v>
      </c>
      <c r="J28" s="23">
        <f t="shared" si="50"/>
        <v>110</v>
      </c>
      <c r="K28" s="12">
        <v>17.36</v>
      </c>
      <c r="L28" s="2"/>
      <c r="M28" s="2"/>
      <c r="N28" s="2"/>
      <c r="O28" s="2"/>
      <c r="P28" s="2"/>
      <c r="Q28" s="2"/>
      <c r="R28" s="3">
        <v>19</v>
      </c>
      <c r="S28" s="3"/>
      <c r="T28" s="3"/>
      <c r="U28" s="3">
        <v>1</v>
      </c>
      <c r="V28" s="3"/>
      <c r="W28" s="13"/>
      <c r="X28" s="6">
        <f t="shared" si="51"/>
        <v>17.36</v>
      </c>
      <c r="Y28" s="10">
        <f t="shared" si="52"/>
        <v>19</v>
      </c>
      <c r="Z28" s="3">
        <f t="shared" si="53"/>
        <v>10</v>
      </c>
      <c r="AA28" s="11">
        <f t="shared" si="54"/>
        <v>46.36</v>
      </c>
      <c r="AB28" s="30">
        <f t="shared" si="42"/>
        <v>56.859361518550479</v>
      </c>
      <c r="AC28" s="12">
        <v>35.54</v>
      </c>
      <c r="AD28" s="2"/>
      <c r="AE28" s="2"/>
      <c r="AF28" s="2"/>
      <c r="AG28" s="3">
        <v>42</v>
      </c>
      <c r="AH28" s="3"/>
      <c r="AI28" s="3"/>
      <c r="AJ28" s="3"/>
      <c r="AK28" s="3"/>
      <c r="AL28" s="3"/>
      <c r="AM28" s="6">
        <f t="shared" si="55"/>
        <v>35.54</v>
      </c>
      <c r="AN28" s="10">
        <f t="shared" si="56"/>
        <v>42</v>
      </c>
      <c r="AO28" s="3">
        <f t="shared" si="57"/>
        <v>0</v>
      </c>
      <c r="AP28" s="11">
        <f t="shared" si="58"/>
        <v>77.539999999999992</v>
      </c>
      <c r="AQ28" s="30">
        <f t="shared" si="43"/>
        <v>32.550941449574417</v>
      </c>
      <c r="AR28" s="12">
        <v>41.28</v>
      </c>
      <c r="AS28" s="2"/>
      <c r="AT28" s="2"/>
      <c r="AU28" s="3">
        <v>31</v>
      </c>
      <c r="AV28" s="3"/>
      <c r="AW28" s="3">
        <v>1</v>
      </c>
      <c r="AX28" s="3"/>
      <c r="AY28" s="3"/>
      <c r="AZ28" s="3"/>
      <c r="BA28" s="6">
        <f t="shared" si="81"/>
        <v>41.28</v>
      </c>
      <c r="BB28" s="10">
        <f t="shared" si="59"/>
        <v>31</v>
      </c>
      <c r="BC28" s="3">
        <f t="shared" si="60"/>
        <v>10</v>
      </c>
      <c r="BD28" s="11">
        <f t="shared" si="82"/>
        <v>82.28</v>
      </c>
      <c r="BE28" s="30">
        <f t="shared" si="44"/>
        <v>44.044725328147791</v>
      </c>
      <c r="BF28" s="12">
        <v>87.36</v>
      </c>
      <c r="BG28" s="2"/>
      <c r="BH28" s="2"/>
      <c r="BI28" s="3">
        <v>18</v>
      </c>
      <c r="BJ28" s="3">
        <v>1</v>
      </c>
      <c r="BK28" s="3"/>
      <c r="BL28" s="3">
        <v>1</v>
      </c>
      <c r="BM28" s="3"/>
      <c r="BN28" s="3"/>
      <c r="BO28" s="6">
        <f t="shared" si="83"/>
        <v>87.36</v>
      </c>
      <c r="BP28" s="10">
        <f t="shared" si="61"/>
        <v>18</v>
      </c>
      <c r="BQ28" s="3">
        <f t="shared" si="62"/>
        <v>15</v>
      </c>
      <c r="BR28" s="11">
        <f t="shared" si="63"/>
        <v>120.36</v>
      </c>
      <c r="BS28" s="30">
        <f t="shared" si="45"/>
        <v>36.16650049850449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 t="shared" si="64"/>
        <v>0</v>
      </c>
      <c r="CD28" s="10">
        <f t="shared" si="65"/>
        <v>0</v>
      </c>
      <c r="CE28" s="3">
        <f t="shared" si="66"/>
        <v>0</v>
      </c>
      <c r="CF28" s="11">
        <f t="shared" si="67"/>
        <v>0</v>
      </c>
      <c r="CG28" s="30" t="e">
        <f t="shared" si="46"/>
        <v>#DIV/0!</v>
      </c>
      <c r="CH28" s="12"/>
      <c r="CI28" s="2"/>
      <c r="CJ28" s="3"/>
      <c r="CK28" s="3"/>
      <c r="CL28" s="3"/>
      <c r="CM28" s="3"/>
      <c r="CN28" s="3"/>
      <c r="CO28" s="6">
        <f t="shared" si="68"/>
        <v>0</v>
      </c>
      <c r="CP28" s="10">
        <f t="shared" si="69"/>
        <v>0</v>
      </c>
      <c r="CQ28" s="3">
        <f t="shared" si="70"/>
        <v>0</v>
      </c>
      <c r="CR28" s="11">
        <f t="shared" si="71"/>
        <v>0</v>
      </c>
      <c r="CS28" s="12"/>
      <c r="CT28" s="2"/>
      <c r="CU28" s="3"/>
      <c r="CV28" s="3"/>
      <c r="CW28" s="3"/>
      <c r="CX28" s="3"/>
      <c r="CY28" s="3"/>
      <c r="CZ28" s="6">
        <f t="shared" si="72"/>
        <v>0</v>
      </c>
      <c r="DA28" s="10">
        <f t="shared" si="73"/>
        <v>0</v>
      </c>
      <c r="DB28" s="3">
        <f t="shared" si="74"/>
        <v>0</v>
      </c>
      <c r="DC28" s="11">
        <f t="shared" si="75"/>
        <v>0</v>
      </c>
      <c r="DD28" s="12"/>
      <c r="DE28" s="2"/>
      <c r="DF28" s="3"/>
      <c r="DG28" s="3"/>
      <c r="DH28" s="3"/>
      <c r="DI28" s="3"/>
      <c r="DJ28" s="3"/>
      <c r="DK28" s="6">
        <f t="shared" si="76"/>
        <v>0</v>
      </c>
      <c r="DL28" s="10">
        <f t="shared" si="77"/>
        <v>0</v>
      </c>
      <c r="DM28" s="3">
        <f t="shared" si="78"/>
        <v>0</v>
      </c>
      <c r="DN28" s="11">
        <f t="shared" si="79"/>
        <v>0</v>
      </c>
    </row>
    <row r="29" spans="1:118" ht="15">
      <c r="A29" s="34">
        <v>21</v>
      </c>
      <c r="B29" s="35">
        <v>11</v>
      </c>
      <c r="C29" s="38" t="s">
        <v>46</v>
      </c>
      <c r="D29" s="25"/>
      <c r="E29" s="39" t="s">
        <v>43</v>
      </c>
      <c r="F29" s="31">
        <f t="shared" si="47"/>
        <v>154.6538630445132</v>
      </c>
      <c r="G29" s="32">
        <f t="shared" si="80"/>
        <v>342.02</v>
      </c>
      <c r="H29" s="21">
        <f t="shared" si="48"/>
        <v>168.01999999999998</v>
      </c>
      <c r="I29" s="7">
        <f t="shared" si="49"/>
        <v>15</v>
      </c>
      <c r="J29" s="23">
        <f t="shared" si="50"/>
        <v>159</v>
      </c>
      <c r="K29" s="12">
        <v>22.82</v>
      </c>
      <c r="L29" s="2"/>
      <c r="M29" s="2"/>
      <c r="N29" s="2"/>
      <c r="O29" s="2"/>
      <c r="P29" s="2"/>
      <c r="Q29" s="2"/>
      <c r="R29" s="3">
        <v>49</v>
      </c>
      <c r="S29" s="3"/>
      <c r="T29" s="3"/>
      <c r="U29" s="3"/>
      <c r="V29" s="3"/>
      <c r="W29" s="13"/>
      <c r="X29" s="6">
        <f t="shared" si="51"/>
        <v>22.82</v>
      </c>
      <c r="Y29" s="10">
        <f t="shared" si="52"/>
        <v>49</v>
      </c>
      <c r="Z29" s="3">
        <f t="shared" si="53"/>
        <v>0</v>
      </c>
      <c r="AA29" s="11">
        <f t="shared" si="54"/>
        <v>71.819999999999993</v>
      </c>
      <c r="AB29" s="30">
        <f t="shared" si="42"/>
        <v>36.702868281815654</v>
      </c>
      <c r="AC29" s="12">
        <v>33.6</v>
      </c>
      <c r="AD29" s="2"/>
      <c r="AE29" s="2"/>
      <c r="AF29" s="2"/>
      <c r="AG29" s="3">
        <v>26</v>
      </c>
      <c r="AH29" s="3"/>
      <c r="AI29" s="3"/>
      <c r="AJ29" s="3"/>
      <c r="AK29" s="3"/>
      <c r="AL29" s="3"/>
      <c r="AM29" s="6">
        <f t="shared" si="55"/>
        <v>33.6</v>
      </c>
      <c r="AN29" s="10">
        <f t="shared" si="56"/>
        <v>26</v>
      </c>
      <c r="AO29" s="3">
        <f t="shared" si="57"/>
        <v>0</v>
      </c>
      <c r="AP29" s="11">
        <f t="shared" si="58"/>
        <v>59.6</v>
      </c>
      <c r="AQ29" s="30">
        <f t="shared" si="43"/>
        <v>42.348993288590606</v>
      </c>
      <c r="AR29" s="12">
        <v>38.58</v>
      </c>
      <c r="AS29" s="2"/>
      <c r="AT29" s="2"/>
      <c r="AU29" s="3">
        <v>61</v>
      </c>
      <c r="AV29" s="3"/>
      <c r="AW29" s="3"/>
      <c r="AX29" s="3"/>
      <c r="AY29" s="3"/>
      <c r="AZ29" s="3"/>
      <c r="BA29" s="6">
        <f t="shared" si="81"/>
        <v>38.58</v>
      </c>
      <c r="BB29" s="10">
        <f t="shared" si="59"/>
        <v>61</v>
      </c>
      <c r="BC29" s="3">
        <f t="shared" si="60"/>
        <v>0</v>
      </c>
      <c r="BD29" s="11">
        <f t="shared" si="82"/>
        <v>99.58</v>
      </c>
      <c r="BE29" s="30">
        <f t="shared" si="44"/>
        <v>36.392849969873467</v>
      </c>
      <c r="BF29" s="12">
        <v>73.02</v>
      </c>
      <c r="BG29" s="2"/>
      <c r="BH29" s="2"/>
      <c r="BI29" s="3">
        <v>23</v>
      </c>
      <c r="BJ29" s="3">
        <v>1</v>
      </c>
      <c r="BK29" s="3">
        <v>1</v>
      </c>
      <c r="BL29" s="3"/>
      <c r="BM29" s="3"/>
      <c r="BN29" s="3"/>
      <c r="BO29" s="6">
        <f t="shared" si="83"/>
        <v>73.02</v>
      </c>
      <c r="BP29" s="10">
        <f t="shared" si="61"/>
        <v>23</v>
      </c>
      <c r="BQ29" s="3">
        <f t="shared" si="62"/>
        <v>15</v>
      </c>
      <c r="BR29" s="11">
        <f t="shared" si="63"/>
        <v>111.02</v>
      </c>
      <c r="BS29" s="30">
        <f t="shared" si="45"/>
        <v>39.209151504233475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 t="shared" si="64"/>
        <v>0</v>
      </c>
      <c r="CD29" s="10">
        <f t="shared" si="65"/>
        <v>0</v>
      </c>
      <c r="CE29" s="3">
        <f t="shared" si="66"/>
        <v>0</v>
      </c>
      <c r="CF29" s="11">
        <f t="shared" si="67"/>
        <v>0</v>
      </c>
      <c r="CG29" s="30" t="e">
        <f t="shared" si="46"/>
        <v>#DIV/0!</v>
      </c>
      <c r="CH29" s="12"/>
      <c r="CI29" s="2"/>
      <c r="CJ29" s="3"/>
      <c r="CK29" s="3"/>
      <c r="CL29" s="3"/>
      <c r="CM29" s="3"/>
      <c r="CN29" s="3"/>
      <c r="CO29" s="6">
        <f t="shared" si="68"/>
        <v>0</v>
      </c>
      <c r="CP29" s="10">
        <f t="shared" si="69"/>
        <v>0</v>
      </c>
      <c r="CQ29" s="3">
        <f t="shared" si="70"/>
        <v>0</v>
      </c>
      <c r="CR29" s="11">
        <f t="shared" si="71"/>
        <v>0</v>
      </c>
      <c r="CS29" s="12"/>
      <c r="CT29" s="2"/>
      <c r="CU29" s="3"/>
      <c r="CV29" s="3"/>
      <c r="CW29" s="3"/>
      <c r="CX29" s="3"/>
      <c r="CY29" s="3"/>
      <c r="CZ29" s="6">
        <f t="shared" si="72"/>
        <v>0</v>
      </c>
      <c r="DA29" s="10">
        <f t="shared" si="73"/>
        <v>0</v>
      </c>
      <c r="DB29" s="3">
        <f t="shared" si="74"/>
        <v>0</v>
      </c>
      <c r="DC29" s="11">
        <f t="shared" si="75"/>
        <v>0</v>
      </c>
      <c r="DD29" s="12"/>
      <c r="DE29" s="2"/>
      <c r="DF29" s="3"/>
      <c r="DG29" s="3"/>
      <c r="DH29" s="3"/>
      <c r="DI29" s="3"/>
      <c r="DJ29" s="3"/>
      <c r="DK29" s="6">
        <f t="shared" si="76"/>
        <v>0</v>
      </c>
      <c r="DL29" s="10">
        <f t="shared" si="77"/>
        <v>0</v>
      </c>
      <c r="DM29" s="3">
        <f t="shared" si="78"/>
        <v>0</v>
      </c>
      <c r="DN29" s="11">
        <f t="shared" si="79"/>
        <v>0</v>
      </c>
    </row>
    <row r="30" spans="1:118" ht="15">
      <c r="A30" s="34">
        <v>22</v>
      </c>
      <c r="B30" s="35">
        <v>12</v>
      </c>
      <c r="C30" s="38" t="s">
        <v>45</v>
      </c>
      <c r="D30" s="9"/>
      <c r="E30" s="9" t="s">
        <v>43</v>
      </c>
      <c r="F30" s="31">
        <f t="shared" si="47"/>
        <v>137.82345650575616</v>
      </c>
      <c r="G30" s="32">
        <f t="shared" si="80"/>
        <v>385.95</v>
      </c>
      <c r="H30" s="21">
        <f t="shared" si="48"/>
        <v>190.95</v>
      </c>
      <c r="I30" s="7">
        <f t="shared" si="49"/>
        <v>60</v>
      </c>
      <c r="J30" s="23">
        <f t="shared" si="50"/>
        <v>135</v>
      </c>
      <c r="K30" s="12">
        <v>19.059999999999999</v>
      </c>
      <c r="L30" s="2"/>
      <c r="M30" s="2"/>
      <c r="N30" s="2"/>
      <c r="O30" s="2"/>
      <c r="P30" s="2"/>
      <c r="Q30" s="2"/>
      <c r="R30" s="3">
        <v>69</v>
      </c>
      <c r="S30" s="3"/>
      <c r="T30" s="3"/>
      <c r="U30" s="3">
        <v>1</v>
      </c>
      <c r="V30" s="3"/>
      <c r="W30" s="13"/>
      <c r="X30" s="6">
        <f t="shared" si="51"/>
        <v>19.059999999999999</v>
      </c>
      <c r="Y30" s="10">
        <f t="shared" si="52"/>
        <v>69</v>
      </c>
      <c r="Z30" s="3">
        <f t="shared" si="53"/>
        <v>10</v>
      </c>
      <c r="AA30" s="11">
        <f t="shared" si="54"/>
        <v>98.06</v>
      </c>
      <c r="AB30" s="30">
        <f t="shared" si="42"/>
        <v>26.881501121762184</v>
      </c>
      <c r="AC30" s="12">
        <v>53.22</v>
      </c>
      <c r="AD30" s="2"/>
      <c r="AE30" s="2"/>
      <c r="AF30" s="2"/>
      <c r="AG30" s="3">
        <v>31</v>
      </c>
      <c r="AH30" s="3"/>
      <c r="AI30" s="3">
        <v>1</v>
      </c>
      <c r="AJ30" s="3">
        <v>1</v>
      </c>
      <c r="AK30" s="3"/>
      <c r="AL30" s="3"/>
      <c r="AM30" s="6">
        <f t="shared" si="55"/>
        <v>53.22</v>
      </c>
      <c r="AN30" s="10">
        <f t="shared" si="56"/>
        <v>31</v>
      </c>
      <c r="AO30" s="3">
        <f t="shared" si="57"/>
        <v>20</v>
      </c>
      <c r="AP30" s="11">
        <f t="shared" si="58"/>
        <v>104.22</v>
      </c>
      <c r="AQ30" s="30">
        <f t="shared" si="43"/>
        <v>24.218000383803492</v>
      </c>
      <c r="AR30" s="12">
        <v>54.58</v>
      </c>
      <c r="AS30" s="2"/>
      <c r="AT30" s="2"/>
      <c r="AU30" s="3">
        <v>21</v>
      </c>
      <c r="AV30" s="3">
        <v>2</v>
      </c>
      <c r="AW30" s="3"/>
      <c r="AX30" s="3"/>
      <c r="AY30" s="3"/>
      <c r="AZ30" s="3"/>
      <c r="BA30" s="6">
        <f t="shared" si="81"/>
        <v>54.58</v>
      </c>
      <c r="BB30" s="10">
        <f t="shared" si="59"/>
        <v>21</v>
      </c>
      <c r="BC30" s="3">
        <f t="shared" si="60"/>
        <v>10</v>
      </c>
      <c r="BD30" s="11">
        <f t="shared" si="82"/>
        <v>85.58</v>
      </c>
      <c r="BE30" s="30">
        <f t="shared" si="44"/>
        <v>42.346342603412012</v>
      </c>
      <c r="BF30" s="12">
        <v>64.09</v>
      </c>
      <c r="BG30" s="2"/>
      <c r="BH30" s="2"/>
      <c r="BI30" s="3">
        <v>14</v>
      </c>
      <c r="BJ30" s="3"/>
      <c r="BK30" s="3"/>
      <c r="BL30" s="3">
        <v>2</v>
      </c>
      <c r="BM30" s="3"/>
      <c r="BN30" s="3"/>
      <c r="BO30" s="6">
        <f t="shared" si="83"/>
        <v>64.09</v>
      </c>
      <c r="BP30" s="10">
        <f t="shared" si="61"/>
        <v>14</v>
      </c>
      <c r="BQ30" s="3">
        <f t="shared" si="62"/>
        <v>20</v>
      </c>
      <c r="BR30" s="11">
        <f t="shared" si="63"/>
        <v>98.09</v>
      </c>
      <c r="BS30" s="30">
        <f t="shared" si="45"/>
        <v>44.377612396778474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 t="shared" si="64"/>
        <v>0</v>
      </c>
      <c r="CD30" s="10">
        <f t="shared" si="65"/>
        <v>0</v>
      </c>
      <c r="CE30" s="3">
        <f t="shared" si="66"/>
        <v>0</v>
      </c>
      <c r="CF30" s="11">
        <f t="shared" si="67"/>
        <v>0</v>
      </c>
      <c r="CG30" s="30" t="e">
        <f t="shared" si="46"/>
        <v>#DIV/0!</v>
      </c>
      <c r="CH30" s="12"/>
      <c r="CI30" s="2"/>
      <c r="CJ30" s="3"/>
      <c r="CK30" s="3"/>
      <c r="CL30" s="3"/>
      <c r="CM30" s="3"/>
      <c r="CN30" s="3"/>
      <c r="CO30" s="6">
        <f t="shared" si="68"/>
        <v>0</v>
      </c>
      <c r="CP30" s="10">
        <f t="shared" si="69"/>
        <v>0</v>
      </c>
      <c r="CQ30" s="3">
        <f t="shared" si="70"/>
        <v>0</v>
      </c>
      <c r="CR30" s="11">
        <f t="shared" si="71"/>
        <v>0</v>
      </c>
      <c r="CS30" s="12"/>
      <c r="CT30" s="2"/>
      <c r="CU30" s="3"/>
      <c r="CV30" s="3"/>
      <c r="CW30" s="3"/>
      <c r="CX30" s="3"/>
      <c r="CY30" s="3"/>
      <c r="CZ30" s="6">
        <f t="shared" si="72"/>
        <v>0</v>
      </c>
      <c r="DA30" s="10">
        <f t="shared" si="73"/>
        <v>0</v>
      </c>
      <c r="DB30" s="3">
        <f t="shared" si="74"/>
        <v>0</v>
      </c>
      <c r="DC30" s="11">
        <f t="shared" si="75"/>
        <v>0</v>
      </c>
      <c r="DD30" s="12"/>
      <c r="DE30" s="2"/>
      <c r="DF30" s="3"/>
      <c r="DG30" s="3"/>
      <c r="DH30" s="3"/>
      <c r="DI30" s="3"/>
      <c r="DJ30" s="3"/>
      <c r="DK30" s="6">
        <f t="shared" si="76"/>
        <v>0</v>
      </c>
      <c r="DL30" s="10">
        <f t="shared" si="77"/>
        <v>0</v>
      </c>
      <c r="DM30" s="3">
        <f t="shared" si="78"/>
        <v>0</v>
      </c>
      <c r="DN30" s="11">
        <f t="shared" si="79"/>
        <v>0</v>
      </c>
    </row>
    <row r="34" spans="17:17">
      <c r="Q34" s="28"/>
    </row>
  </sheetData>
  <sortState ref="A3:DN24">
    <sortCondition ref="E3:E24"/>
    <sortCondition descending="1" ref="F3:F24"/>
  </sortState>
  <mergeCells count="13">
    <mergeCell ref="C18:E18"/>
    <mergeCell ref="C3:E3"/>
    <mergeCell ref="C4:E4"/>
    <mergeCell ref="C9:E9"/>
    <mergeCell ref="C10:E10"/>
    <mergeCell ref="C17:E17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2013-11-18T01:06:49Z</dcterms:modified>
</cp:coreProperties>
</file>