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<sst xmlns="http://schemas.openxmlformats.org/spreadsheetml/2006/main" count="165" uniqueCount="59">
  <si>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</si>
  <si>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</si>
  <si>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</si>
  <si>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</si>
  <si>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</si>
  <si>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</si>
  <si>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</si>
  <si>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</si>
  <si>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</si>
  <si>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</si>
  <si>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</si>
  <si>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</si>
  <si>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</si>
  <si>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</si>
  <si>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</si>
  <si>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</si>
  <si>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</si>
  <si>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</si>
  <si>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</si>
  <si>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</si>
  <si>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</si>
  <si>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</si>
  <si>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</si>
  <si>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</si>
  <si>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</si>
  <si>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</si>
  <si>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</si>
  <si>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</si>
  <si>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</si>
  <si>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</si>
  <si>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</si>
  <si>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</si>
  <si>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</si>
  <si>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</si>
  <si>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</si>
  <si>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</si>
  <si>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</si>
  <si>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</si>
  <si>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</si>
  <si>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</si>
  <si>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Steve C</t>
  </si>
  <si>
    <t>CDP</t>
  </si>
  <si>
    <t>Stephen T</t>
  </si>
  <si>
    <t>SSP</t>
  </si>
  <si>
    <t>Carty W</t>
  </si>
  <si>
    <t>Mike B</t>
  </si>
  <si>
    <t>ESP</t>
  </si>
  <si>
    <t>Brian K</t>
  </si>
  <si>
    <t>Ryan P</t>
  </si>
  <si>
    <t>Ryan W</t>
  </si>
  <si>
    <t>Eric D</t>
  </si>
  <si>
    <t>Michael C</t>
  </si>
  <si>
    <t>Dave R</t>
  </si>
  <si>
    <t>Mark P</t>
  </si>
  <si>
    <t>Gary G</t>
  </si>
  <si>
    <t>Gary R</t>
  </si>
  <si>
    <t>Brent T</t>
  </si>
  <si>
    <t>Grady S</t>
  </si>
  <si>
    <t>John 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</si>
</sst>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medium"/>
      <top/>
      <bottom/>
    </border>
    <border>
      <left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4" borderId="16" xfId="48" applyNumberFormat="1" applyBorder="1" applyAlignment="1" applyProtection="1">
      <alignment horizontal="center" wrapText="1"/>
      <protection locked="0"/>
    </xf>
    <xf numFmtId="2" fontId="4" fillId="4" borderId="0" xfId="48" applyNumberFormat="1" applyBorder="1" applyAlignment="1" applyProtection="1">
      <alignment horizontal="right" vertical="center"/>
      <protection locked="0"/>
    </xf>
    <xf numFmtId="2" fontId="4" fillId="4" borderId="0" xfId="48" applyNumberFormat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" fontId="0" fillId="25" borderId="24" xfId="0" applyNumberFormat="1" applyFont="1" applyFill="1" applyBorder="1" applyAlignment="1" applyProtection="1">
      <alignment horizontal="right" vertical="center"/>
      <protection locked="0"/>
    </xf>
    <xf numFmtId="2" fontId="4" fillId="11" borderId="0" xfId="48" applyNumberFormat="1" applyFill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8"/>
  <sheetViews>
    <sheetView tabSelected="1" zoomScalePageLayoutView="0" workbookViewId="0" topLeftCell="A1">
      <selection activeCell="J24" sqref="A1:J24"/>
    </sheetView>
  </sheetViews>
  <sheetFormatPr defaultColWidth="8.00390625" defaultRowHeight="12.75"/>
  <cols>
    <col min="1" max="2" width="8.7109375" style="5" customWidth="1"/>
    <col min="3" max="3" width="12.8515625" style="1" customWidth="1"/>
    <col min="4" max="4" width="7.00390625" style="1" hidden="1" customWidth="1"/>
    <col min="5" max="5" width="4.8515625" style="1" customWidth="1"/>
    <col min="6" max="6" width="12.8515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2" width="5.57421875" style="1" customWidth="1"/>
    <col min="13" max="17" width="5.57421875" style="1" hidden="1" customWidth="1"/>
    <col min="18" max="18" width="3.8515625" style="1" customWidth="1"/>
    <col min="19" max="22" width="2.28125" style="1" customWidth="1"/>
    <col min="23" max="23" width="3.57421875" style="1" customWidth="1"/>
    <col min="24" max="24" width="6.7109375" style="1" customWidth="1"/>
    <col min="25" max="25" width="4.57421875" style="1" customWidth="1"/>
    <col min="26" max="26" width="4.28125" style="1" customWidth="1"/>
    <col min="27" max="27" width="7.00390625" style="4" customWidth="1"/>
    <col min="28" max="28" width="8.8515625" style="1" customWidth="1"/>
    <col min="29" max="29" width="7.8515625" style="1" bestFit="1" customWidth="1"/>
    <col min="30" max="30" width="5.57421875" style="1" customWidth="1"/>
    <col min="31" max="32" width="5.57421875" style="1" hidden="1" customWidth="1"/>
    <col min="33" max="33" width="3.8515625" style="1" customWidth="1"/>
    <col min="34" max="37" width="2.28125" style="1" customWidth="1"/>
    <col min="38" max="38" width="3.57421875" style="1" customWidth="1"/>
    <col min="39" max="39" width="8.57421875" style="1" bestFit="1" customWidth="1"/>
    <col min="40" max="40" width="4.57421875" style="1" customWidth="1"/>
    <col min="41" max="41" width="4.28125" style="1" customWidth="1"/>
    <col min="42" max="42" width="6.57421875" style="1" customWidth="1"/>
    <col min="43" max="43" width="8.57421875" style="1" customWidth="1"/>
    <col min="44" max="45" width="5.57421875" style="1" customWidth="1"/>
    <col min="46" max="46" width="5.57421875" style="1" hidden="1" customWidth="1"/>
    <col min="47" max="47" width="3.8515625" style="1" customWidth="1"/>
    <col min="48" max="51" width="2.28125" style="1" customWidth="1"/>
    <col min="52" max="52" width="3.57421875" style="1" customWidth="1"/>
    <col min="53" max="53" width="6.57421875" style="1" customWidth="1"/>
    <col min="54" max="54" width="4.57421875" style="1" customWidth="1"/>
    <col min="55" max="55" width="4.28125" style="1" customWidth="1"/>
    <col min="56" max="56" width="6.57421875" style="1" customWidth="1"/>
    <col min="57" max="57" width="8.28125" style="1" customWidth="1"/>
    <col min="58" max="58" width="6.8515625" style="1" customWidth="1"/>
    <col min="59" max="59" width="5.57421875" style="1" customWidth="1"/>
    <col min="60" max="60" width="5.57421875" style="1" hidden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4.57421875" style="1" customWidth="1"/>
    <col min="69" max="69" width="4.28125" style="1" customWidth="1"/>
    <col min="70" max="70" width="6.57421875" style="1" customWidth="1"/>
    <col min="71" max="71" width="8.0039062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4" width="6.57421875" style="1" customWidth="1"/>
    <col min="85" max="85" width="8.0039062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42" t="s">
        <v>1</v>
      </c>
      <c r="G1" s="44"/>
      <c r="H1" s="44"/>
      <c r="I1" s="44"/>
      <c r="J1" s="43"/>
      <c r="K1" s="42" t="s">
        <v>2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3"/>
      <c r="AB1" s="24"/>
      <c r="AC1" s="42" t="s">
        <v>3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3"/>
      <c r="AR1" s="42" t="s">
        <v>4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3"/>
      <c r="BF1" s="42" t="s">
        <v>5</v>
      </c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3"/>
      <c r="BS1" s="24"/>
      <c r="BT1" s="45" t="s">
        <v>6</v>
      </c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7"/>
      <c r="CH1" s="42" t="s">
        <v>7</v>
      </c>
      <c r="CI1" s="43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0" ht="13.5" thickTop="1">
      <c r="A3" s="48"/>
      <c r="B3" s="48"/>
      <c r="C3" s="49"/>
      <c r="D3" s="49"/>
      <c r="E3" s="49"/>
      <c r="G3" s="48"/>
      <c r="H3" s="48"/>
      <c r="I3" s="48"/>
      <c r="J3" s="48"/>
    </row>
    <row r="4" spans="1:10" ht="12.75">
      <c r="A4" s="48"/>
      <c r="B4" s="48"/>
      <c r="C4" s="49" t="s">
        <v>41</v>
      </c>
      <c r="D4" s="49"/>
      <c r="E4" s="49"/>
      <c r="G4" s="48"/>
      <c r="H4" s="48"/>
      <c r="I4" s="48"/>
      <c r="J4" s="48"/>
    </row>
    <row r="5" spans="1:118" ht="15">
      <c r="A5" s="34">
        <v>6</v>
      </c>
      <c r="B5" s="35">
        <v>1</v>
      </c>
      <c r="C5" s="8" t="s">
        <v>40</v>
      </c>
      <c r="D5" s="9"/>
      <c r="E5" s="9" t="s">
        <v>41</v>
      </c>
      <c r="F5" s="31">
        <f>AB5+AQ5+BE5+BS5</f>
        <v>276.2240518084884</v>
      </c>
      <c r="G5" s="32">
        <f>H5+I5+J5</f>
        <v>182.39</v>
      </c>
      <c r="H5" s="21">
        <f>X5+AM5+BA5+BO5+CC5+CO5+CZ5+DK5</f>
        <v>120.39</v>
      </c>
      <c r="I5" s="7">
        <f>Z5+AO5+BC5+BQ5+CE5+CQ5+DB5+DM5</f>
        <v>20</v>
      </c>
      <c r="J5" s="23">
        <f>R5+AG5+AU5+BI5+BW5+CJ5+CU5+DF5</f>
        <v>42</v>
      </c>
      <c r="K5" s="12">
        <v>33.42</v>
      </c>
      <c r="L5" s="2"/>
      <c r="M5" s="2"/>
      <c r="N5" s="2"/>
      <c r="O5" s="2"/>
      <c r="P5" s="2"/>
      <c r="Q5" s="2"/>
      <c r="R5" s="3">
        <v>19</v>
      </c>
      <c r="S5" s="3"/>
      <c r="T5" s="3">
        <v>1</v>
      </c>
      <c r="U5" s="3"/>
      <c r="V5" s="3"/>
      <c r="W5" s="13"/>
      <c r="X5" s="6">
        <f>IF(K5="DQ",0,K5+L5+M5+N5+O5+P5+Q5)</f>
        <v>33.42</v>
      </c>
      <c r="Y5" s="10">
        <f>R5</f>
        <v>19</v>
      </c>
      <c r="Z5" s="3">
        <f>(S5*5)+(T5*10)+(U5*10)+(V5*15)+(W5*20)</f>
        <v>10</v>
      </c>
      <c r="AA5" s="11">
        <f>IF(K5="DQ",0,X5+Y5+Z5)</f>
        <v>62.42</v>
      </c>
      <c r="AB5" s="30">
        <f>(MIN(AA$5:AA$24)/AA5)*100</f>
        <v>49.23101570009612</v>
      </c>
      <c r="AC5" s="26">
        <v>23.89</v>
      </c>
      <c r="AD5" s="2"/>
      <c r="AE5" s="2"/>
      <c r="AF5" s="2"/>
      <c r="AG5" s="3">
        <v>8</v>
      </c>
      <c r="AH5" s="3"/>
      <c r="AI5" s="3"/>
      <c r="AJ5" s="3"/>
      <c r="AK5" s="3"/>
      <c r="AL5" s="3"/>
      <c r="AM5" s="6">
        <f>IF(AC5="DQ",0,AC5+AD5+AE5+AF5)</f>
        <v>23.89</v>
      </c>
      <c r="AN5" s="10">
        <f>AG5</f>
        <v>8</v>
      </c>
      <c r="AO5" s="3">
        <f>(AH5*5)+(AI5*10)+(AJ5*10)+(AK5*15)+(AL5*20)</f>
        <v>0</v>
      </c>
      <c r="AP5" s="11">
        <f>IF(AC5="DQ",0,AM5+AN5+AO5)</f>
        <v>31.89</v>
      </c>
      <c r="AQ5" s="30">
        <f>(MIN(AP$5:AP$24)/AP5)*100</f>
        <v>94.26152398871119</v>
      </c>
      <c r="AR5" s="12">
        <v>26.53</v>
      </c>
      <c r="AS5" s="2"/>
      <c r="AT5" s="2"/>
      <c r="AU5" s="3">
        <v>11</v>
      </c>
      <c r="AV5" s="3"/>
      <c r="AW5" s="3"/>
      <c r="AX5" s="3"/>
      <c r="AY5" s="3"/>
      <c r="AZ5" s="3"/>
      <c r="BA5" s="6">
        <f>IF(AR5="DQ",0,AR5+AS5+AT5)</f>
        <v>26.53</v>
      </c>
      <c r="BB5" s="10">
        <f>AU5</f>
        <v>11</v>
      </c>
      <c r="BC5" s="3">
        <f>(AV5*5)+(AW5*10)+(AX5*10)+(AY5*15)+(AZ5*20)</f>
        <v>0</v>
      </c>
      <c r="BD5" s="11">
        <f>IF(AR5="DQ",0,BA5+BB5+BC5)</f>
        <v>37.53</v>
      </c>
      <c r="BE5" s="30">
        <f>(MIN(BD$5:BD$24)/BD5)*100</f>
        <v>89.36850519584331</v>
      </c>
      <c r="BF5" s="12">
        <v>36.55</v>
      </c>
      <c r="BG5" s="2"/>
      <c r="BH5" s="2"/>
      <c r="BI5" s="3">
        <v>4</v>
      </c>
      <c r="BJ5" s="3"/>
      <c r="BK5" s="3"/>
      <c r="BL5" s="3">
        <v>1</v>
      </c>
      <c r="BM5" s="3"/>
      <c r="BN5" s="3"/>
      <c r="BO5" s="6">
        <f>IF(BF5="DQ",0,BF5+BG5+BH5)</f>
        <v>36.55</v>
      </c>
      <c r="BP5" s="10">
        <f>BI5</f>
        <v>4</v>
      </c>
      <c r="BQ5" s="3">
        <f>(BJ5*5)+(BK5*10)+(BL5*10)+(BM5*15)+(BN5*20)</f>
        <v>10</v>
      </c>
      <c r="BR5" s="11">
        <f>IF(BF5="DQ",0,BO5+BP5+BQ5)</f>
        <v>50.55</v>
      </c>
      <c r="BS5" s="30">
        <f>(MIN(BR$5:BR$24)/BR5)*100</f>
        <v>43.36300692383779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0" t="e">
        <f>(MIN(CF$5:CF$24)/CF5)*100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4">
        <v>7</v>
      </c>
      <c r="B6" s="35">
        <v>2</v>
      </c>
      <c r="C6" s="38" t="s">
        <v>50</v>
      </c>
      <c r="D6" s="25"/>
      <c r="E6" s="39" t="s">
        <v>41</v>
      </c>
      <c r="F6" s="31">
        <f>AB6+AQ6+BE6+BS6</f>
        <v>241.9795731778284</v>
      </c>
      <c r="G6" s="32">
        <f>H6+I6+J6</f>
        <v>200.61</v>
      </c>
      <c r="H6" s="21">
        <f>X6+AM6+BA6+BO6+CC6+CO6+CZ6+DK6</f>
        <v>159.61</v>
      </c>
      <c r="I6" s="7">
        <f>Z6+AO6+BC6+BQ6+CE6+CQ6+DB6+DM6</f>
        <v>0</v>
      </c>
      <c r="J6" s="23">
        <f>R6+AG6+AU6+BI6+BW6+CJ6+CU6+DF6</f>
        <v>41</v>
      </c>
      <c r="K6" s="12">
        <v>42.31</v>
      </c>
      <c r="L6" s="2"/>
      <c r="M6" s="2"/>
      <c r="N6" s="2"/>
      <c r="O6" s="2"/>
      <c r="P6" s="2"/>
      <c r="Q6" s="2"/>
      <c r="R6" s="3">
        <v>4</v>
      </c>
      <c r="S6" s="3"/>
      <c r="T6" s="3"/>
      <c r="U6" s="3"/>
      <c r="V6" s="3"/>
      <c r="W6" s="13"/>
      <c r="X6" s="6">
        <f>IF(K6="DQ",0,K6+L6+M6+N6+O6+P6+Q6)</f>
        <v>42.31</v>
      </c>
      <c r="Y6" s="10">
        <f>R6</f>
        <v>4</v>
      </c>
      <c r="Z6" s="3">
        <f>(S6*5)+(T6*10)+(U6*10)+(V6*15)+(W6*20)</f>
        <v>0</v>
      </c>
      <c r="AA6" s="11">
        <f>IF(K6="DQ",0,X6+Y6+Z6)</f>
        <v>46.31</v>
      </c>
      <c r="AB6" s="30">
        <f>(MIN(AA$5:AA$24)/AA6)*100</f>
        <v>66.35715828114877</v>
      </c>
      <c r="AC6" s="12">
        <v>43.56</v>
      </c>
      <c r="AD6" s="2"/>
      <c r="AE6" s="2"/>
      <c r="AF6" s="2"/>
      <c r="AG6" s="3">
        <v>23</v>
      </c>
      <c r="AH6" s="3"/>
      <c r="AI6" s="3"/>
      <c r="AJ6" s="3"/>
      <c r="AK6" s="3"/>
      <c r="AL6" s="3"/>
      <c r="AM6" s="6">
        <f>IF(AC6="DQ",0,AC6+AD6+AE6+AF6)</f>
        <v>43.56</v>
      </c>
      <c r="AN6" s="10">
        <f>AG6</f>
        <v>23</v>
      </c>
      <c r="AO6" s="3">
        <f>(AH6*5)+(AI6*10)+(AJ6*10)+(AK6*15)+(AL6*20)</f>
        <v>0</v>
      </c>
      <c r="AP6" s="11">
        <f>IF(AC6="DQ",0,AM6+AN6+AO6)</f>
        <v>66.56</v>
      </c>
      <c r="AQ6" s="30">
        <f>(MIN(AP$5:AP$24)/AP6)*100</f>
        <v>45.16225961538461</v>
      </c>
      <c r="AR6" s="12">
        <v>27.41</v>
      </c>
      <c r="AS6" s="2"/>
      <c r="AT6" s="2"/>
      <c r="AU6" s="3">
        <v>12</v>
      </c>
      <c r="AV6" s="3"/>
      <c r="AW6" s="3"/>
      <c r="AX6" s="3"/>
      <c r="AY6" s="3"/>
      <c r="AZ6" s="3"/>
      <c r="BA6" s="6">
        <f>AR6+AS6+AT6</f>
        <v>27.41</v>
      </c>
      <c r="BB6" s="10">
        <f>AU6</f>
        <v>12</v>
      </c>
      <c r="BC6" s="3">
        <f>(AV6*5)+(AW6*10)+(AX6*10)+(AY6*15)+(AZ6*20)</f>
        <v>0</v>
      </c>
      <c r="BD6" s="11">
        <f>BA6+BB6+BC6</f>
        <v>39.41</v>
      </c>
      <c r="BE6" s="30">
        <f>(MIN(BD$5:BD$24)/BD6)*100</f>
        <v>85.10530322253236</v>
      </c>
      <c r="BF6" s="12">
        <v>46.33</v>
      </c>
      <c r="BG6" s="2"/>
      <c r="BH6" s="2"/>
      <c r="BI6" s="3">
        <v>2</v>
      </c>
      <c r="BJ6" s="3"/>
      <c r="BK6" s="3"/>
      <c r="BL6" s="3"/>
      <c r="BM6" s="3"/>
      <c r="BN6" s="3"/>
      <c r="BO6" s="6">
        <f>BF6+BG6+BH6</f>
        <v>46.33</v>
      </c>
      <c r="BP6" s="10">
        <f>BI6</f>
        <v>2</v>
      </c>
      <c r="BQ6" s="3">
        <f>(BJ6*5)+(BK6*10)+(BL6*10)+(BM6*15)+(BN6*20)</f>
        <v>0</v>
      </c>
      <c r="BR6" s="11">
        <f>IF(BF6="DQ",0,BO6+BP6+BQ6)</f>
        <v>48.33</v>
      </c>
      <c r="BS6" s="30">
        <f>(MIN(BR$5:BR$24)/BR6)*100</f>
        <v>45.35485205876268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0" t="e">
        <f>(MIN(CF$5:CF$24)/CF6)*100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4">
        <v>9</v>
      </c>
      <c r="B7" s="35">
        <v>3</v>
      </c>
      <c r="C7" s="38" t="s">
        <v>47</v>
      </c>
      <c r="D7" s="25"/>
      <c r="E7" s="39" t="s">
        <v>41</v>
      </c>
      <c r="F7" s="31">
        <f>AB7+AQ7+BE7+BS7</f>
        <v>228.27596166706508</v>
      </c>
      <c r="G7" s="32">
        <f>H7+I7+J7</f>
        <v>217.92</v>
      </c>
      <c r="H7" s="21">
        <f>X7+AM7+BA7+BO7+CC7+CO7+CZ7+DK7</f>
        <v>117.91999999999999</v>
      </c>
      <c r="I7" s="7">
        <f>Z7+AO7+BC7+BQ7+CE7+CQ7+DB7+DM7</f>
        <v>20</v>
      </c>
      <c r="J7" s="23">
        <f>R7+AG7+AU7+BI7+BW7+CJ7+CU7+DF7</f>
        <v>80</v>
      </c>
      <c r="K7" s="12">
        <v>32.8</v>
      </c>
      <c r="L7" s="2"/>
      <c r="M7" s="2"/>
      <c r="N7" s="2"/>
      <c r="O7" s="2"/>
      <c r="P7" s="2"/>
      <c r="Q7" s="2"/>
      <c r="R7" s="3">
        <v>37</v>
      </c>
      <c r="S7" s="3"/>
      <c r="T7" s="3">
        <v>1</v>
      </c>
      <c r="U7" s="3"/>
      <c r="V7" s="3"/>
      <c r="W7" s="13"/>
      <c r="X7" s="6">
        <f>IF(K7="DQ",0,K7+L7+M7+N7+O7+P7+Q7)</f>
        <v>32.8</v>
      </c>
      <c r="Y7" s="10">
        <f>R7</f>
        <v>37</v>
      </c>
      <c r="Z7" s="3">
        <f>(S7*5)+(T7*10)+(U7*10)+(V7*15)+(W7*20)</f>
        <v>10</v>
      </c>
      <c r="AA7" s="11">
        <f>IF(K7="DQ",0,X7+Y7+Z7)</f>
        <v>79.8</v>
      </c>
      <c r="AB7" s="30">
        <f>(MIN(AA$5:AA$24)/AA7)*100</f>
        <v>38.50877192982456</v>
      </c>
      <c r="AC7" s="12">
        <v>23.45</v>
      </c>
      <c r="AD7" s="2"/>
      <c r="AE7" s="2"/>
      <c r="AF7" s="2"/>
      <c r="AG7" s="3">
        <v>25</v>
      </c>
      <c r="AH7" s="3"/>
      <c r="AI7" s="3">
        <v>1</v>
      </c>
      <c r="AJ7" s="3"/>
      <c r="AK7" s="3"/>
      <c r="AL7" s="3"/>
      <c r="AM7" s="6">
        <f>IF(AC7="DQ",0,AC7+AD7+AE7+AF7)</f>
        <v>23.45</v>
      </c>
      <c r="AN7" s="10">
        <f>AG7</f>
        <v>25</v>
      </c>
      <c r="AO7" s="3">
        <f>(AH7*5)+(AI7*10)+(AJ7*10)+(AK7*15)+(AL7*20)</f>
        <v>10</v>
      </c>
      <c r="AP7" s="11">
        <f>IF(AC7="DQ",0,AM7+AN7+AO7)</f>
        <v>58.45</v>
      </c>
      <c r="AQ7" s="30">
        <f>(MIN(AP$5:AP$24)/AP7)*100</f>
        <v>51.42857142857142</v>
      </c>
      <c r="AR7" s="12">
        <v>27.3</v>
      </c>
      <c r="AS7" s="2"/>
      <c r="AT7" s="2"/>
      <c r="AU7" s="3">
        <v>14</v>
      </c>
      <c r="AV7" s="3"/>
      <c r="AW7" s="3"/>
      <c r="AX7" s="3"/>
      <c r="AY7" s="3"/>
      <c r="AZ7" s="3"/>
      <c r="BA7" s="6">
        <f>AR7+AS7+AT7</f>
        <v>27.3</v>
      </c>
      <c r="BB7" s="10">
        <f>AU7</f>
        <v>14</v>
      </c>
      <c r="BC7" s="3">
        <f>(AV7*5)+(AW7*10)+(AX7*10)+(AY7*15)+(AZ7*20)</f>
        <v>0</v>
      </c>
      <c r="BD7" s="11">
        <f>BA7+BB7+BC7</f>
        <v>41.3</v>
      </c>
      <c r="BE7" s="30">
        <f>(MIN(BD$5:BD$24)/BD7)*100</f>
        <v>81.21065375302663</v>
      </c>
      <c r="BF7" s="12">
        <v>34.37</v>
      </c>
      <c r="BG7" s="2"/>
      <c r="BH7" s="2"/>
      <c r="BI7" s="3">
        <v>4</v>
      </c>
      <c r="BJ7" s="3"/>
      <c r="BK7" s="3"/>
      <c r="BL7" s="3"/>
      <c r="BM7" s="3"/>
      <c r="BN7" s="3"/>
      <c r="BO7" s="6">
        <f>BF7+BG7+BH7</f>
        <v>34.37</v>
      </c>
      <c r="BP7" s="10">
        <f>BI7</f>
        <v>4</v>
      </c>
      <c r="BQ7" s="3">
        <f>(BJ7*5)+(BK7*10)+(BL7*10)+(BM7*15)+(BN7*20)</f>
        <v>0</v>
      </c>
      <c r="BR7" s="11">
        <f>IF(BF7="DQ",0,BO7+BP7+BQ7)</f>
        <v>38.37</v>
      </c>
      <c r="BS7" s="30">
        <f>(MIN(BR$5:BR$24)/BR7)*100</f>
        <v>57.12796455564244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0" t="e">
        <f>(MIN(CF$5:CF$24)/CF7)*100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4">
        <v>13</v>
      </c>
      <c r="B8" s="35">
        <v>4</v>
      </c>
      <c r="C8" s="38" t="s">
        <v>53</v>
      </c>
      <c r="D8" s="25"/>
      <c r="E8" s="39" t="s">
        <v>41</v>
      </c>
      <c r="F8" s="31">
        <f>AB8+AQ8+BE8+BS8</f>
        <v>183.68378308715853</v>
      </c>
      <c r="G8" s="32">
        <f>H8+I8+J8</f>
        <v>259.44</v>
      </c>
      <c r="H8" s="21">
        <f>X8+AM8+BA8+BO8+CC8+CO8+CZ8+DK8</f>
        <v>203.44</v>
      </c>
      <c r="I8" s="7">
        <f>Z8+AO8+BC8+BQ8+CE8+CQ8+DB8+DM8</f>
        <v>10</v>
      </c>
      <c r="J8" s="23">
        <f>R8+AG8+AU8+BI8+BW8+CJ8+CU8+DF8</f>
        <v>46</v>
      </c>
      <c r="K8" s="12">
        <v>57.55</v>
      </c>
      <c r="L8" s="2"/>
      <c r="M8" s="2"/>
      <c r="N8" s="2"/>
      <c r="O8" s="2"/>
      <c r="P8" s="2"/>
      <c r="Q8" s="2"/>
      <c r="R8" s="3">
        <v>17</v>
      </c>
      <c r="S8" s="3"/>
      <c r="T8" s="3"/>
      <c r="U8" s="3"/>
      <c r="V8" s="3"/>
      <c r="W8" s="13"/>
      <c r="X8" s="6">
        <f>IF(K8="DQ",0,K8+L8+M8+N8+O8+P8+Q8)</f>
        <v>57.55</v>
      </c>
      <c r="Y8" s="10">
        <f>R8</f>
        <v>17</v>
      </c>
      <c r="Z8" s="3">
        <f>(S8*5)+(T8*10)+(U8*10)+(V8*15)+(W8*20)</f>
        <v>0</v>
      </c>
      <c r="AA8" s="11">
        <f>IF(K8="DQ",0,X8+Y8+Z8)</f>
        <v>74.55</v>
      </c>
      <c r="AB8" s="30">
        <f>(MIN(AA$5:AA$24)/AA8)*100</f>
        <v>41.22065727699531</v>
      </c>
      <c r="AC8" s="12">
        <v>55.98</v>
      </c>
      <c r="AD8" s="2"/>
      <c r="AE8" s="2"/>
      <c r="AF8" s="2"/>
      <c r="AG8" s="3">
        <v>7</v>
      </c>
      <c r="AH8" s="3"/>
      <c r="AI8" s="3"/>
      <c r="AJ8" s="3"/>
      <c r="AK8" s="3"/>
      <c r="AL8" s="3"/>
      <c r="AM8" s="6">
        <f>IF(AC8="DQ",0,AC8+AD8+AE8+AF8)</f>
        <v>55.98</v>
      </c>
      <c r="AN8" s="10">
        <f>AG8</f>
        <v>7</v>
      </c>
      <c r="AO8" s="3">
        <f>(AH8*5)+(AI8*10)+(AJ8*10)+(AK8*15)+(AL8*20)</f>
        <v>0</v>
      </c>
      <c r="AP8" s="11">
        <f>IF(AC8="DQ",0,AM8+AN8+AO8)</f>
        <v>62.98</v>
      </c>
      <c r="AQ8" s="30">
        <f>(MIN(AP$5:AP$24)/AP8)*100</f>
        <v>47.729437916798986</v>
      </c>
      <c r="AR8" s="12">
        <v>43.5</v>
      </c>
      <c r="AS8" s="2"/>
      <c r="AT8" s="2"/>
      <c r="AU8" s="3">
        <v>10</v>
      </c>
      <c r="AV8" s="3"/>
      <c r="AW8" s="3"/>
      <c r="AX8" s="3"/>
      <c r="AY8" s="3"/>
      <c r="AZ8" s="3"/>
      <c r="BA8" s="6">
        <f>AR8+AS8+AT8</f>
        <v>43.5</v>
      </c>
      <c r="BB8" s="10">
        <f>AU8</f>
        <v>10</v>
      </c>
      <c r="BC8" s="3">
        <f>(AV8*5)+(AW8*10)+(AX8*10)+(AY8*15)+(AZ8*20)</f>
        <v>0</v>
      </c>
      <c r="BD8" s="11">
        <f>BA8+BB8+BC8</f>
        <v>53.5</v>
      </c>
      <c r="BE8" s="30">
        <f>(MIN(BD$5:BD$24)/BD8)*100</f>
        <v>62.691588785046726</v>
      </c>
      <c r="BF8" s="12">
        <v>46.41</v>
      </c>
      <c r="BG8" s="2"/>
      <c r="BH8" s="2"/>
      <c r="BI8" s="3">
        <v>12</v>
      </c>
      <c r="BJ8" s="3">
        <v>2</v>
      </c>
      <c r="BK8" s="3"/>
      <c r="BL8" s="3"/>
      <c r="BM8" s="3"/>
      <c r="BN8" s="3"/>
      <c r="BO8" s="6">
        <f>BF8+BG8+BH8</f>
        <v>46.41</v>
      </c>
      <c r="BP8" s="10">
        <f>BI8</f>
        <v>12</v>
      </c>
      <c r="BQ8" s="3">
        <f>(BJ8*5)+(BK8*10)+(BL8*10)+(BM8*15)+(BN8*20)</f>
        <v>10</v>
      </c>
      <c r="BR8" s="11">
        <f>IF(BF8="DQ",0,BO8+BP8+BQ8)</f>
        <v>68.41</v>
      </c>
      <c r="BS8" s="30">
        <f>(MIN(BR$5:BR$24)/BR8)*100</f>
        <v>32.0420991083175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0" t="e">
        <f>(MIN(CF$5:CF$24)/CF8)*100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4">
        <v>15</v>
      </c>
      <c r="B9" s="35">
        <v>5</v>
      </c>
      <c r="C9" s="38" t="s">
        <v>56</v>
      </c>
      <c r="D9" s="9"/>
      <c r="E9" s="39" t="s">
        <v>41</v>
      </c>
      <c r="F9" s="31">
        <f>AB9+AQ9+BE9+BS9</f>
        <v>149.90454509020736</v>
      </c>
      <c r="G9" s="32">
        <f>H9+I9+J9</f>
        <v>321.26</v>
      </c>
      <c r="H9" s="21">
        <f>X9+AM9+BA9+BO9+CC9+CO9+CZ9+DK9</f>
        <v>195.26</v>
      </c>
      <c r="I9" s="7">
        <f>Z9+AO9+BC9+BQ9+CE9+CQ9+DB9+DM9</f>
        <v>40</v>
      </c>
      <c r="J9" s="23">
        <f>R9+AG9+AU9+BI9+BW9+CJ9+CU9+DF9</f>
        <v>86</v>
      </c>
      <c r="K9" s="12">
        <v>53.39</v>
      </c>
      <c r="L9" s="2"/>
      <c r="M9" s="2"/>
      <c r="N9" s="2"/>
      <c r="O9" s="2"/>
      <c r="P9" s="2"/>
      <c r="Q9" s="2"/>
      <c r="R9" s="3">
        <v>18</v>
      </c>
      <c r="S9" s="3"/>
      <c r="T9" s="3"/>
      <c r="U9" s="3"/>
      <c r="V9" s="3"/>
      <c r="W9" s="13"/>
      <c r="X9" s="6">
        <f>IF(K9="DQ",0,K9+L9+M9+N9+O9+P9+Q9)</f>
        <v>53.39</v>
      </c>
      <c r="Y9" s="10">
        <f>R9</f>
        <v>18</v>
      </c>
      <c r="Z9" s="3">
        <f>(S9*5)+(T9*10)+(U9*10)+(V9*15)+(W9*20)</f>
        <v>0</v>
      </c>
      <c r="AA9" s="11">
        <f>IF(K9="DQ",0,X9+Y9+Z9)</f>
        <v>71.39</v>
      </c>
      <c r="AB9" s="30">
        <f>(MIN(AA$5:AA$24)/AA9)*100</f>
        <v>43.04524443199328</v>
      </c>
      <c r="AC9" s="12">
        <v>39.24</v>
      </c>
      <c r="AD9" s="2"/>
      <c r="AE9" s="2"/>
      <c r="AF9" s="2"/>
      <c r="AG9" s="3">
        <v>17</v>
      </c>
      <c r="AH9" s="3"/>
      <c r="AI9" s="3"/>
      <c r="AJ9" s="3">
        <v>1</v>
      </c>
      <c r="AK9" s="3"/>
      <c r="AL9" s="3"/>
      <c r="AM9" s="6">
        <f>IF(AC9="DQ",0,AC9+AD9+AE9+AF9)</f>
        <v>39.24</v>
      </c>
      <c r="AN9" s="10">
        <f>AG9</f>
        <v>17</v>
      </c>
      <c r="AO9" s="3">
        <f>(AH9*5)+(AI9*10)+(AJ9*10)+(AK9*15)+(AL9*20)</f>
        <v>10</v>
      </c>
      <c r="AP9" s="11">
        <f>IF(AC9="DQ",0,AM9+AN9+AO9)</f>
        <v>66.24000000000001</v>
      </c>
      <c r="AQ9" s="30">
        <f>(MIN(AP$5:AP$24)/AP9)*100</f>
        <v>45.38043478260869</v>
      </c>
      <c r="AR9" s="12">
        <v>49.65</v>
      </c>
      <c r="AS9" s="2"/>
      <c r="AT9" s="2"/>
      <c r="AU9" s="3">
        <v>47</v>
      </c>
      <c r="AV9" s="3"/>
      <c r="AW9" s="3"/>
      <c r="AX9" s="3">
        <v>2</v>
      </c>
      <c r="AY9" s="3"/>
      <c r="AZ9" s="3"/>
      <c r="BA9" s="6">
        <f>AR9+AS9+AT9</f>
        <v>49.65</v>
      </c>
      <c r="BB9" s="10">
        <f>AU9</f>
        <v>47</v>
      </c>
      <c r="BC9" s="3">
        <f>(AV9*5)+(AW9*10)+(AX9*10)+(AY9*15)+(AZ9*20)</f>
        <v>20</v>
      </c>
      <c r="BD9" s="11">
        <f>BA9+BB9+BC9</f>
        <v>116.65</v>
      </c>
      <c r="BE9" s="30">
        <f>(MIN(BD$5:BD$24)/BD9)*100</f>
        <v>28.7526789541363</v>
      </c>
      <c r="BF9" s="12">
        <v>52.98</v>
      </c>
      <c r="BG9" s="2"/>
      <c r="BH9" s="2"/>
      <c r="BI9" s="3">
        <v>4</v>
      </c>
      <c r="BJ9" s="3">
        <v>2</v>
      </c>
      <c r="BK9" s="3"/>
      <c r="BL9" s="3"/>
      <c r="BM9" s="3"/>
      <c r="BN9" s="3"/>
      <c r="BO9" s="6">
        <f>BF9+BG9+BH9</f>
        <v>52.98</v>
      </c>
      <c r="BP9" s="10">
        <f>BI9</f>
        <v>4</v>
      </c>
      <c r="BQ9" s="3">
        <f>(BJ9*5)+(BK9*10)+(BL9*10)+(BM9*15)+(BN9*20)</f>
        <v>10</v>
      </c>
      <c r="BR9" s="11">
        <f>IF(BF9="DQ",0,BO9+BP9+BQ9)</f>
        <v>66.97999999999999</v>
      </c>
      <c r="BS9" s="30">
        <f>(MIN(BR$5:BR$24)/BR9)*100</f>
        <v>32.7261869214691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0" t="e">
        <f>(MIN(CF$5:CF$24)/CF9)*100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0" ht="12.75">
      <c r="A10" s="48"/>
      <c r="B10" s="48"/>
      <c r="C10" s="49"/>
      <c r="D10" s="49"/>
      <c r="E10" s="49"/>
      <c r="G10" s="48"/>
      <c r="H10" s="48"/>
      <c r="I10" s="48"/>
      <c r="J10" s="48"/>
    </row>
    <row r="11" spans="1:10" ht="12.75">
      <c r="A11" s="48"/>
      <c r="B11" s="48"/>
      <c r="C11" s="49" t="s">
        <v>46</v>
      </c>
      <c r="D11" s="49"/>
      <c r="E11" s="49"/>
      <c r="G11" s="48"/>
      <c r="H11" s="48"/>
      <c r="I11" s="48"/>
      <c r="J11" s="48"/>
    </row>
    <row r="12" spans="1:118" ht="15">
      <c r="A12" s="34">
        <v>2</v>
      </c>
      <c r="B12" s="35">
        <v>1</v>
      </c>
      <c r="C12" s="38" t="s">
        <v>45</v>
      </c>
      <c r="D12" s="9"/>
      <c r="E12" s="9" t="s">
        <v>46</v>
      </c>
      <c r="F12" s="31">
        <f>AB12+AQ12+BE12+BS12</f>
        <v>315.262585650545</v>
      </c>
      <c r="G12" s="32">
        <f>H12+I12+J12</f>
        <v>149.04000000000002</v>
      </c>
      <c r="H12" s="21">
        <f>X12+AM12+BA12+BO12+CC12+CO12+CZ12+DK12</f>
        <v>120.04</v>
      </c>
      <c r="I12" s="7">
        <f>Z12+AO12+BC12+BQ12+CE12+CQ12+DB12+DM12</f>
        <v>0</v>
      </c>
      <c r="J12" s="23">
        <f>R12+AG12+AU12+BI12+BW12+CJ12+CU12+DF12</f>
        <v>29</v>
      </c>
      <c r="K12" s="12">
        <v>38.69</v>
      </c>
      <c r="L12" s="2"/>
      <c r="M12" s="2"/>
      <c r="N12" s="2"/>
      <c r="O12" s="2"/>
      <c r="P12" s="2"/>
      <c r="Q12" s="2"/>
      <c r="R12" s="3">
        <v>7</v>
      </c>
      <c r="S12" s="3"/>
      <c r="T12" s="3"/>
      <c r="U12" s="3"/>
      <c r="V12" s="3"/>
      <c r="W12" s="13"/>
      <c r="X12" s="6">
        <f>IF(K12="DQ",0,K12+L12+M12+N12+O12+P12+Q12)</f>
        <v>38.69</v>
      </c>
      <c r="Y12" s="10">
        <f>R12</f>
        <v>7</v>
      </c>
      <c r="Z12" s="3">
        <f>(S12*5)+(T12*10)+(U12*10)+(V12*15)+(W12*20)</f>
        <v>0</v>
      </c>
      <c r="AA12" s="11">
        <f>IF(K12="DQ",0,X12+Y12+Z12)</f>
        <v>45.69</v>
      </c>
      <c r="AB12" s="30">
        <f>(MIN(AA$5:AA$24)/AA12)*100</f>
        <v>67.25760560297658</v>
      </c>
      <c r="AC12" s="12">
        <v>22.86</v>
      </c>
      <c r="AD12" s="2"/>
      <c r="AE12" s="2"/>
      <c r="AF12" s="2"/>
      <c r="AG12" s="3">
        <v>15</v>
      </c>
      <c r="AH12" s="3"/>
      <c r="AI12" s="3"/>
      <c r="AJ12" s="3"/>
      <c r="AK12" s="3"/>
      <c r="AL12" s="3"/>
      <c r="AM12" s="6">
        <f>IF(AC12="DQ",0,AC12+AD12+AE12+AF12)</f>
        <v>22.86</v>
      </c>
      <c r="AN12" s="10">
        <f>AG12</f>
        <v>15</v>
      </c>
      <c r="AO12" s="3">
        <f>(AH12*5)+(AI12*10)+(AJ12*10)+(AK12*15)+(AL12*20)</f>
        <v>0</v>
      </c>
      <c r="AP12" s="11">
        <f>IF(AC12="DQ",0,AM12+AN12+AO12)</f>
        <v>37.86</v>
      </c>
      <c r="AQ12" s="30">
        <f>(MIN(AP$5:AP$24)/AP12)*100</f>
        <v>79.39778129952457</v>
      </c>
      <c r="AR12" s="12">
        <v>29.54</v>
      </c>
      <c r="AS12" s="2"/>
      <c r="AT12" s="2"/>
      <c r="AU12" s="3">
        <v>4</v>
      </c>
      <c r="AV12" s="3"/>
      <c r="AW12" s="3"/>
      <c r="AX12" s="3"/>
      <c r="AY12" s="3"/>
      <c r="AZ12" s="3"/>
      <c r="BA12" s="6">
        <f>AR12+AS12+AT12</f>
        <v>29.54</v>
      </c>
      <c r="BB12" s="10">
        <f>AU12</f>
        <v>4</v>
      </c>
      <c r="BC12" s="3">
        <f>(AV12*5)+(AW12*10)+(AX12*10)+(AY12*15)+(AZ12*20)</f>
        <v>0</v>
      </c>
      <c r="BD12" s="11">
        <f>BA12+BB12+BC12</f>
        <v>33.54</v>
      </c>
      <c r="BE12" s="41">
        <f>(MIN(BD$5:BD$24)/BD12)*100</f>
        <v>100</v>
      </c>
      <c r="BF12" s="12">
        <v>28.95</v>
      </c>
      <c r="BG12" s="2"/>
      <c r="BH12" s="2"/>
      <c r="BI12" s="3">
        <v>3</v>
      </c>
      <c r="BJ12" s="3"/>
      <c r="BK12" s="3"/>
      <c r="BL12" s="3"/>
      <c r="BM12" s="3"/>
      <c r="BN12" s="3"/>
      <c r="BO12" s="6">
        <f>BF12+BG12+BH12</f>
        <v>28.95</v>
      </c>
      <c r="BP12" s="10">
        <f>BI12</f>
        <v>3</v>
      </c>
      <c r="BQ12" s="3">
        <f>(BJ12*5)+(BK12*10)+(BL12*10)+(BM12*15)+(BN12*20)</f>
        <v>0</v>
      </c>
      <c r="BR12" s="11">
        <f>IF(BF12="DQ",0,BO12+BP12+BQ12)</f>
        <v>31.95</v>
      </c>
      <c r="BS12" s="30">
        <f>(MIN(BR$5:BR$24)/BR12)*100</f>
        <v>68.60719874804383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0" t="e">
        <f>(MIN(CF$5:CF$24)/CF12)*100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4">
        <v>3</v>
      </c>
      <c r="B13" s="35">
        <v>2</v>
      </c>
      <c r="C13" s="38" t="s">
        <v>58</v>
      </c>
      <c r="D13" s="9"/>
      <c r="E13" s="9" t="s">
        <v>46</v>
      </c>
      <c r="F13" s="31">
        <f>AB13+AQ13+BE13+BS13</f>
        <v>295.49646351306285</v>
      </c>
      <c r="G13" s="32">
        <f>H13+I13+J13</f>
        <v>157.85</v>
      </c>
      <c r="H13" s="21">
        <f>X13+AM13+BA13+BO13+CC13+CO13+CZ13+DK13</f>
        <v>99.85</v>
      </c>
      <c r="I13" s="7">
        <f>Z13+AO13+BC13+BQ13+CE13+CQ13+DB13+DM13</f>
        <v>5</v>
      </c>
      <c r="J13" s="23">
        <f>R13+AG13+AU13+BI13+BW13+CJ13+CU13+DF13</f>
        <v>53</v>
      </c>
      <c r="K13" s="12">
        <v>30.99</v>
      </c>
      <c r="L13" s="2"/>
      <c r="M13" s="2"/>
      <c r="N13" s="2"/>
      <c r="O13" s="2"/>
      <c r="P13" s="2"/>
      <c r="Q13" s="2"/>
      <c r="R13" s="3">
        <v>4</v>
      </c>
      <c r="S13" s="3">
        <v>1</v>
      </c>
      <c r="T13" s="3"/>
      <c r="U13" s="3"/>
      <c r="V13" s="3"/>
      <c r="W13" s="13"/>
      <c r="X13" s="6">
        <f>IF(K13="DQ",0,K13+L13+M13+N13+O13+P13+Q13)</f>
        <v>30.99</v>
      </c>
      <c r="Y13" s="10">
        <f>R13</f>
        <v>4</v>
      </c>
      <c r="Z13" s="3">
        <f>(S13*5)+(T13*10)+(U13*10)+(V13*15)+(W13*20)</f>
        <v>5</v>
      </c>
      <c r="AA13" s="11">
        <f>IF(K13="DQ",0,X13+Y13+Z13)</f>
        <v>39.989999999999995</v>
      </c>
      <c r="AB13" s="30">
        <f>(MIN(AA$5:AA$24)/AA13)*100</f>
        <v>76.8442110527632</v>
      </c>
      <c r="AC13" s="12">
        <v>28.44</v>
      </c>
      <c r="AD13" s="2"/>
      <c r="AE13" s="2"/>
      <c r="AF13" s="2"/>
      <c r="AG13" s="3">
        <v>11</v>
      </c>
      <c r="AH13" s="3"/>
      <c r="AI13" s="3"/>
      <c r="AJ13" s="3"/>
      <c r="AK13" s="3"/>
      <c r="AL13" s="3"/>
      <c r="AM13" s="6">
        <f>IF(AC13="DQ",0,AC13+AD13+AE13+AF13)</f>
        <v>28.44</v>
      </c>
      <c r="AN13" s="10">
        <f>AG13</f>
        <v>11</v>
      </c>
      <c r="AO13" s="3">
        <f>(AH13*5)+(AI13*10)+(AJ13*10)+(AK13*15)+(AL13*20)</f>
        <v>0</v>
      </c>
      <c r="AP13" s="11">
        <f>IF(AC13="DQ",0,AM13+AN13+AO13)</f>
        <v>39.44</v>
      </c>
      <c r="AQ13" s="30">
        <f>(MIN(AP$5:AP$24)/AP13)*100</f>
        <v>76.21703853955376</v>
      </c>
      <c r="AR13" s="12">
        <v>17.06</v>
      </c>
      <c r="AS13" s="2"/>
      <c r="AT13" s="2"/>
      <c r="AU13" s="3">
        <v>21</v>
      </c>
      <c r="AV13" s="3"/>
      <c r="AW13" s="3"/>
      <c r="AX13" s="3"/>
      <c r="AY13" s="3"/>
      <c r="AZ13" s="3"/>
      <c r="BA13" s="6">
        <f>AR13+AS13+AT13</f>
        <v>17.06</v>
      </c>
      <c r="BB13" s="10">
        <f>AU13</f>
        <v>21</v>
      </c>
      <c r="BC13" s="3">
        <f>(AV13*5)+(AW13*10)+(AX13*10)+(AY13*15)+(AZ13*20)</f>
        <v>0</v>
      </c>
      <c r="BD13" s="11">
        <f>BA13+BB13+BC13</f>
        <v>38.06</v>
      </c>
      <c r="BE13" s="30">
        <f>(MIN(BD$5:BD$24)/BD13)*100</f>
        <v>88.12401471361008</v>
      </c>
      <c r="BF13" s="12">
        <v>23.36</v>
      </c>
      <c r="BG13" s="2"/>
      <c r="BH13" s="2"/>
      <c r="BI13" s="3">
        <v>17</v>
      </c>
      <c r="BJ13" s="3"/>
      <c r="BK13" s="3"/>
      <c r="BL13" s="3"/>
      <c r="BM13" s="3"/>
      <c r="BN13" s="3"/>
      <c r="BO13" s="6">
        <f>BF13+BG13+BH13</f>
        <v>23.36</v>
      </c>
      <c r="BP13" s="10">
        <f>BI13</f>
        <v>17</v>
      </c>
      <c r="BQ13" s="3">
        <f>(BJ13*5)+(BK13*10)+(BL13*10)+(BM13*15)+(BN13*20)</f>
        <v>0</v>
      </c>
      <c r="BR13" s="11">
        <f>IF(BF13="DQ",0,BO13+BP13+BQ13)</f>
        <v>40.36</v>
      </c>
      <c r="BS13" s="30">
        <f>(MIN(BR$5:BR$24)/BR13)*100</f>
        <v>54.311199207135786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0" t="e">
        <f>(MIN(CF$5:CF$24)/CF13)*100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4">
        <v>5</v>
      </c>
      <c r="B14" s="35">
        <v>3</v>
      </c>
      <c r="C14" s="8" t="s">
        <v>55</v>
      </c>
      <c r="D14" s="25"/>
      <c r="E14" s="9" t="s">
        <v>46</v>
      </c>
      <c r="F14" s="31">
        <f>AB14+AQ14+BE14+BS14</f>
        <v>287.3637084292459</v>
      </c>
      <c r="G14" s="32">
        <f>H14+I14+J14</f>
        <v>163.11</v>
      </c>
      <c r="H14" s="21">
        <f>X14+AM14+BA14+BO14+CC14+CO14+CZ14+DK14</f>
        <v>94.11</v>
      </c>
      <c r="I14" s="7">
        <f>Z14+AO14+BC14+BQ14+CE14+CQ14+DB14+DM14</f>
        <v>0</v>
      </c>
      <c r="J14" s="23">
        <f>R14+AG14+AU14+BI14+BW14+CJ14+CU14+DF14</f>
        <v>69</v>
      </c>
      <c r="K14" s="12">
        <v>28.17</v>
      </c>
      <c r="L14" s="2"/>
      <c r="M14" s="2"/>
      <c r="N14" s="2"/>
      <c r="O14" s="2"/>
      <c r="P14" s="2"/>
      <c r="Q14" s="2"/>
      <c r="R14" s="3">
        <v>14</v>
      </c>
      <c r="S14" s="3"/>
      <c r="T14" s="3"/>
      <c r="U14" s="3"/>
      <c r="V14" s="3"/>
      <c r="W14" s="13"/>
      <c r="X14" s="6">
        <f>IF(K14="DQ",0,K14+L14+M14+N14+O14+P14+Q14)</f>
        <v>28.17</v>
      </c>
      <c r="Y14" s="10">
        <f>R14</f>
        <v>14</v>
      </c>
      <c r="Z14" s="3">
        <f>(S14*5)+(T14*10)+(U14*10)+(V14*15)+(W14*20)</f>
        <v>0</v>
      </c>
      <c r="AA14" s="11">
        <f>IF(K14="DQ",0,X14+Y14+Z14)</f>
        <v>42.17</v>
      </c>
      <c r="AB14" s="30">
        <f>(MIN(AA$5:AA$24)/AA14)*100</f>
        <v>72.87170974626511</v>
      </c>
      <c r="AC14" s="12">
        <v>22.74</v>
      </c>
      <c r="AD14" s="2"/>
      <c r="AE14" s="2"/>
      <c r="AF14" s="2"/>
      <c r="AG14" s="3">
        <v>27</v>
      </c>
      <c r="AH14" s="3"/>
      <c r="AI14" s="3"/>
      <c r="AJ14" s="3"/>
      <c r="AK14" s="3"/>
      <c r="AL14" s="3"/>
      <c r="AM14" s="6">
        <f>IF(AC14="DQ",0,AC14+AD14+AE14+AF14)</f>
        <v>22.74</v>
      </c>
      <c r="AN14" s="10">
        <f>AG14</f>
        <v>27</v>
      </c>
      <c r="AO14" s="3">
        <f>(AH14*5)+(AI14*10)+(AJ14*10)+(AK14*15)+(AL14*20)</f>
        <v>0</v>
      </c>
      <c r="AP14" s="11">
        <f>IF(AC14="DQ",0,AM14+AN14+AO14)</f>
        <v>49.739999999999995</v>
      </c>
      <c r="AQ14" s="30">
        <f>(MIN(AP$5:AP$24)/AP14)*100</f>
        <v>60.43425814234017</v>
      </c>
      <c r="AR14" s="12">
        <v>20.34</v>
      </c>
      <c r="AS14" s="2"/>
      <c r="AT14" s="2"/>
      <c r="AU14" s="3">
        <v>19</v>
      </c>
      <c r="AV14" s="3"/>
      <c r="AW14" s="3"/>
      <c r="AX14" s="3"/>
      <c r="AY14" s="3"/>
      <c r="AZ14" s="3"/>
      <c r="BA14" s="6">
        <f>AR14+AS14+AT14</f>
        <v>20.34</v>
      </c>
      <c r="BB14" s="10">
        <f>AU14</f>
        <v>19</v>
      </c>
      <c r="BC14" s="3">
        <f>(AV14*5)+(AW14*10)+(AX14*10)+(AY14*15)+(AZ14*20)</f>
        <v>0</v>
      </c>
      <c r="BD14" s="11">
        <f>BA14+BB14+BC14</f>
        <v>39.34</v>
      </c>
      <c r="BE14" s="30">
        <f>(MIN(BD$5:BD$24)/BD14)*100</f>
        <v>85.25673614641586</v>
      </c>
      <c r="BF14" s="12">
        <v>22.86</v>
      </c>
      <c r="BG14" s="2"/>
      <c r="BH14" s="2"/>
      <c r="BI14" s="3">
        <v>9</v>
      </c>
      <c r="BJ14" s="3"/>
      <c r="BK14" s="3"/>
      <c r="BL14" s="3"/>
      <c r="BM14" s="3"/>
      <c r="BN14" s="3"/>
      <c r="BO14" s="6">
        <f>BF14+BG14+BH14</f>
        <v>22.86</v>
      </c>
      <c r="BP14" s="10">
        <f>BI14</f>
        <v>9</v>
      </c>
      <c r="BQ14" s="3">
        <f>(BJ14*5)+(BK14*10)+(BL14*10)+(BM14*15)+(BN14*20)</f>
        <v>0</v>
      </c>
      <c r="BR14" s="11">
        <f>IF(BF14="DQ",0,BO14+BP14+BQ14)</f>
        <v>31.86</v>
      </c>
      <c r="BS14" s="30">
        <f>(MIN(BR$5:BR$24)/BR14)*100</f>
        <v>68.80100439422475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0" t="e">
        <f>(MIN(CF$5:CF$24)/CF14)*100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4">
        <v>10</v>
      </c>
      <c r="B15" s="35">
        <v>4</v>
      </c>
      <c r="C15" s="38" t="s">
        <v>57</v>
      </c>
      <c r="D15" s="25"/>
      <c r="E15" s="9" t="s">
        <v>46</v>
      </c>
      <c r="F15" s="31">
        <f>AB15+AQ15+BE15+BS15</f>
        <v>213.67391042243472</v>
      </c>
      <c r="G15" s="32">
        <f>H15+I15+J15</f>
        <v>256.38</v>
      </c>
      <c r="H15" s="21">
        <f>X15+AM15+BA15+BO15+CC15+CO15+CZ15+DK15</f>
        <v>115.38</v>
      </c>
      <c r="I15" s="7">
        <f>Z15+AO15+BC15+BQ15+CE15+CQ15+DB15+DM15</f>
        <v>45</v>
      </c>
      <c r="J15" s="23">
        <f>R15+AG15+AU15+BI15+BW15+CJ15+CU15+DF15</f>
        <v>96</v>
      </c>
      <c r="K15" s="12">
        <v>29.33</v>
      </c>
      <c r="L15" s="2"/>
      <c r="M15" s="2"/>
      <c r="N15" s="2"/>
      <c r="O15" s="2"/>
      <c r="P15" s="27"/>
      <c r="Q15" s="2"/>
      <c r="R15" s="3">
        <v>51</v>
      </c>
      <c r="S15" s="3"/>
      <c r="T15" s="3">
        <v>4</v>
      </c>
      <c r="U15" s="3"/>
      <c r="V15" s="3"/>
      <c r="W15" s="13"/>
      <c r="X15" s="6">
        <f>IF(K15="DQ",0,K15+L15+M15+N15+O15+P15+Q15)</f>
        <v>29.33</v>
      </c>
      <c r="Y15" s="10">
        <f>R15</f>
        <v>51</v>
      </c>
      <c r="Z15" s="3">
        <f>(S15*5)+(T15*10)+(U15*10)+(V15*15)+(W15*20)</f>
        <v>40</v>
      </c>
      <c r="AA15" s="11">
        <f>IF(K15="DQ",0,X15+Y15+Z15)</f>
        <v>120.33</v>
      </c>
      <c r="AB15" s="30">
        <f>(MIN(AA$5:AA$24)/AA15)*100</f>
        <v>25.538103548574753</v>
      </c>
      <c r="AC15" s="12">
        <v>26.25</v>
      </c>
      <c r="AD15" s="2"/>
      <c r="AE15" s="2"/>
      <c r="AF15" s="2"/>
      <c r="AG15" s="3">
        <v>24</v>
      </c>
      <c r="AH15" s="3"/>
      <c r="AI15" s="3"/>
      <c r="AJ15" s="3"/>
      <c r="AK15" s="3"/>
      <c r="AL15" s="3"/>
      <c r="AM15" s="6">
        <f>IF(AC15="DQ",0,AC15+AD15+AE15+AF15)</f>
        <v>26.25</v>
      </c>
      <c r="AN15" s="10">
        <f>AG15</f>
        <v>24</v>
      </c>
      <c r="AO15" s="3">
        <f>(AH15*5)+(AI15*10)+(AJ15*10)+(AK15*15)+(AL15*20)</f>
        <v>0</v>
      </c>
      <c r="AP15" s="11">
        <f>IF(AC15="DQ",0,AM15+AN15+AO15)</f>
        <v>50.25</v>
      </c>
      <c r="AQ15" s="30">
        <f>(MIN(AP$5:AP$24)/AP15)*100</f>
        <v>59.820895522388064</v>
      </c>
      <c r="AR15" s="12">
        <v>26.84</v>
      </c>
      <c r="AS15" s="2"/>
      <c r="AT15" s="2"/>
      <c r="AU15" s="3">
        <v>18</v>
      </c>
      <c r="AV15" s="3"/>
      <c r="AW15" s="3"/>
      <c r="AX15" s="3"/>
      <c r="AY15" s="3"/>
      <c r="AZ15" s="3"/>
      <c r="BA15" s="6">
        <f>AR15+AS15+AT15</f>
        <v>26.84</v>
      </c>
      <c r="BB15" s="10">
        <f>AU15</f>
        <v>18</v>
      </c>
      <c r="BC15" s="3">
        <f>(AV15*5)+(AW15*10)+(AX15*10)+(AY15*15)+(AZ15*20)</f>
        <v>0</v>
      </c>
      <c r="BD15" s="11">
        <f>BA15+BB15+BC15</f>
        <v>44.84</v>
      </c>
      <c r="BE15" s="30">
        <f>(MIN(BD$5:BD$24)/BD15)*100</f>
        <v>74.79928635147189</v>
      </c>
      <c r="BF15" s="12">
        <v>32.96</v>
      </c>
      <c r="BG15" s="2"/>
      <c r="BH15" s="2"/>
      <c r="BI15" s="3">
        <v>3</v>
      </c>
      <c r="BJ15" s="3">
        <v>1</v>
      </c>
      <c r="BK15" s="3"/>
      <c r="BL15" s="3"/>
      <c r="BM15" s="3"/>
      <c r="BN15" s="3"/>
      <c r="BO15" s="6">
        <f>BF15+BG15+BH15</f>
        <v>32.96</v>
      </c>
      <c r="BP15" s="10">
        <f>BI15</f>
        <v>3</v>
      </c>
      <c r="BQ15" s="3">
        <f>(BJ15*5)+(BK15*10)+(BL15*10)+(BM15*15)+(BN15*20)</f>
        <v>5</v>
      </c>
      <c r="BR15" s="11">
        <f>IF(BF15="DQ",0,BO15+BP15+BQ15)</f>
        <v>40.96</v>
      </c>
      <c r="BS15" s="30">
        <f>(MIN(BR$5:BR$24)/BR15)*100</f>
        <v>53.515625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0" t="e">
        <f>(MIN(CF$5:CF$24)/CF15)*100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4">
        <v>11</v>
      </c>
      <c r="B16" s="35">
        <v>5</v>
      </c>
      <c r="C16" s="38" t="s">
        <v>48</v>
      </c>
      <c r="D16" s="25"/>
      <c r="E16" s="39" t="s">
        <v>46</v>
      </c>
      <c r="F16" s="31">
        <f>AB16+AQ16+BE16+BS16</f>
        <v>211.53678396444172</v>
      </c>
      <c r="G16" s="32">
        <f>H16+I16+J16</f>
        <v>223.23000000000002</v>
      </c>
      <c r="H16" s="21">
        <f>X16+AM16+BA16+BO16+CC16+CO16+CZ16+DK16</f>
        <v>124.23</v>
      </c>
      <c r="I16" s="7">
        <f>Z16+AO16+BC16+BQ16+CE16+CQ16+DB16+DM16</f>
        <v>20</v>
      </c>
      <c r="J16" s="23">
        <f>R16+AG16+AU16+BI16+BW16+CJ16+CU16+DF16</f>
        <v>79</v>
      </c>
      <c r="K16" s="12">
        <v>36.32</v>
      </c>
      <c r="L16" s="2"/>
      <c r="M16" s="2"/>
      <c r="N16" s="2"/>
      <c r="O16" s="2"/>
      <c r="P16" s="2"/>
      <c r="Q16" s="2"/>
      <c r="R16" s="3">
        <v>23</v>
      </c>
      <c r="S16" s="3"/>
      <c r="T16" s="3"/>
      <c r="U16" s="3"/>
      <c r="V16" s="3"/>
      <c r="W16" s="13"/>
      <c r="X16" s="6">
        <f>IF(K16="DQ",0,K16+L16+M16+N16+O16+P16+Q16)</f>
        <v>36.32</v>
      </c>
      <c r="Y16" s="10">
        <f>R16</f>
        <v>23</v>
      </c>
      <c r="Z16" s="3">
        <f>(S16*5)+(T16*10)+(U16*10)+(V16*15)+(W16*20)</f>
        <v>0</v>
      </c>
      <c r="AA16" s="11">
        <f>IF(K16="DQ",0,X16+Y16+Z16)</f>
        <v>59.32</v>
      </c>
      <c r="AB16" s="30">
        <f>(MIN(AA$5:AA$24)/AA16)*100</f>
        <v>51.803776129467295</v>
      </c>
      <c r="AC16" s="12">
        <v>26.01</v>
      </c>
      <c r="AD16" s="2"/>
      <c r="AE16" s="2"/>
      <c r="AF16" s="2"/>
      <c r="AG16" s="3">
        <v>14</v>
      </c>
      <c r="AH16" s="3">
        <v>1</v>
      </c>
      <c r="AI16" s="3"/>
      <c r="AJ16" s="3"/>
      <c r="AK16" s="3"/>
      <c r="AL16" s="3"/>
      <c r="AM16" s="6">
        <f>IF(AC16="DQ",0,AC16+AD16+AE16+AF16)</f>
        <v>26.01</v>
      </c>
      <c r="AN16" s="10">
        <f>AG16</f>
        <v>14</v>
      </c>
      <c r="AO16" s="3">
        <f>(AH16*5)+(AI16*10)+(AJ16*10)+(AK16*15)+(AL16*20)</f>
        <v>5</v>
      </c>
      <c r="AP16" s="11">
        <f>IF(AC16="DQ",0,AM16+AN16+AO16)</f>
        <v>45.010000000000005</v>
      </c>
      <c r="AQ16" s="30">
        <f>(MIN(AP$5:AP$24)/AP16)*100</f>
        <v>66.78515885358807</v>
      </c>
      <c r="AR16" s="12">
        <v>22.59</v>
      </c>
      <c r="AS16" s="2"/>
      <c r="AT16" s="2"/>
      <c r="AU16" s="3">
        <v>38</v>
      </c>
      <c r="AV16" s="3"/>
      <c r="AW16" s="3"/>
      <c r="AX16" s="3"/>
      <c r="AY16" s="3"/>
      <c r="AZ16" s="3"/>
      <c r="BA16" s="6">
        <f>AR16+AS16+AT16</f>
        <v>22.59</v>
      </c>
      <c r="BB16" s="10">
        <f>AU16</f>
        <v>38</v>
      </c>
      <c r="BC16" s="3">
        <f>(AV16*5)+(AW16*10)+(AX16*10)+(AY16*15)+(AZ16*20)</f>
        <v>0</v>
      </c>
      <c r="BD16" s="11">
        <f>BA16+BB16+BC16</f>
        <v>60.59</v>
      </c>
      <c r="BE16" s="30">
        <f>(MIN(BD$5:BD$24)/BD16)*100</f>
        <v>55.355669252351866</v>
      </c>
      <c r="BF16" s="12">
        <v>39.31</v>
      </c>
      <c r="BG16" s="2"/>
      <c r="BH16" s="2"/>
      <c r="BI16" s="3">
        <v>4</v>
      </c>
      <c r="BJ16" s="3">
        <v>1</v>
      </c>
      <c r="BK16" s="3"/>
      <c r="BL16" s="3">
        <v>1</v>
      </c>
      <c r="BM16" s="3"/>
      <c r="BN16" s="3"/>
      <c r="BO16" s="6">
        <f>BF16+BG16+BH16</f>
        <v>39.31</v>
      </c>
      <c r="BP16" s="10">
        <f>BI16</f>
        <v>4</v>
      </c>
      <c r="BQ16" s="3">
        <f>(BJ16*5)+(BK16*10)+(BL16*10)+(BM16*15)+(BN16*20)</f>
        <v>15</v>
      </c>
      <c r="BR16" s="11">
        <f>IF(BF16="DQ",0,BO16+BP16+BQ16)</f>
        <v>58.31</v>
      </c>
      <c r="BS16" s="30">
        <f>(MIN(BR$5:BR$24)/BR16)*100</f>
        <v>37.59217972903448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0" t="e">
        <f>(MIN(CF$5:CF$24)/CF16)*100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4"/>
      <c r="B17" s="35"/>
      <c r="C17" s="49"/>
      <c r="D17" s="49"/>
      <c r="E17" s="49"/>
      <c r="F17" s="31"/>
      <c r="G17" s="32"/>
      <c r="H17" s="21"/>
      <c r="I17" s="7"/>
      <c r="J17" s="23"/>
      <c r="K17" s="1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13"/>
      <c r="X17" s="6"/>
      <c r="Y17" s="10"/>
      <c r="Z17" s="3"/>
      <c r="AA17" s="11"/>
      <c r="AB17" s="30"/>
      <c r="AC17" s="12"/>
      <c r="AD17" s="2"/>
      <c r="AE17" s="2"/>
      <c r="AF17" s="2"/>
      <c r="AG17" s="3"/>
      <c r="AH17" s="3"/>
      <c r="AI17" s="3"/>
      <c r="AJ17" s="3"/>
      <c r="AK17" s="3"/>
      <c r="AL17" s="3"/>
      <c r="AM17" s="6"/>
      <c r="AN17" s="10"/>
      <c r="AO17" s="3"/>
      <c r="AP17" s="11"/>
      <c r="AQ17" s="30"/>
      <c r="AR17" s="12"/>
      <c r="AS17" s="2"/>
      <c r="AT17" s="2"/>
      <c r="AU17" s="3"/>
      <c r="AV17" s="3"/>
      <c r="AW17" s="3"/>
      <c r="AX17" s="3"/>
      <c r="AY17" s="3"/>
      <c r="AZ17" s="3"/>
      <c r="BA17" s="6"/>
      <c r="BB17" s="10"/>
      <c r="BC17" s="3"/>
      <c r="BD17" s="11"/>
      <c r="BE17" s="30"/>
      <c r="BF17" s="12"/>
      <c r="BG17" s="2"/>
      <c r="BH17" s="2"/>
      <c r="BI17" s="3"/>
      <c r="BJ17" s="3"/>
      <c r="BK17" s="3"/>
      <c r="BL17" s="3"/>
      <c r="BM17" s="3"/>
      <c r="BN17" s="3"/>
      <c r="BO17" s="6"/>
      <c r="BP17" s="10"/>
      <c r="BQ17" s="3"/>
      <c r="BR17" s="11"/>
      <c r="BS17" s="30"/>
      <c r="BT17" s="12"/>
      <c r="BU17" s="2"/>
      <c r="BV17" s="2"/>
      <c r="BW17" s="3"/>
      <c r="BX17" s="3"/>
      <c r="BY17" s="3"/>
      <c r="BZ17" s="3"/>
      <c r="CA17" s="3"/>
      <c r="CB17" s="3"/>
      <c r="CC17" s="6"/>
      <c r="CD17" s="10"/>
      <c r="CE17" s="3"/>
      <c r="CF17" s="11"/>
      <c r="CG17" s="30"/>
      <c r="CH17" s="12"/>
      <c r="CI17" s="2"/>
      <c r="CJ17" s="3"/>
      <c r="CK17" s="3"/>
      <c r="CL17" s="3"/>
      <c r="CM17" s="3"/>
      <c r="CN17" s="3"/>
      <c r="CO17" s="6"/>
      <c r="CP17" s="10"/>
      <c r="CQ17" s="3"/>
      <c r="CR17" s="11"/>
      <c r="CS17" s="12"/>
      <c r="CT17" s="2"/>
      <c r="CU17" s="3"/>
      <c r="CV17" s="3"/>
      <c r="CW17" s="3"/>
      <c r="CX17" s="3"/>
      <c r="CY17" s="3"/>
      <c r="CZ17" s="6"/>
      <c r="DA17" s="10"/>
      <c r="DB17" s="3"/>
      <c r="DC17" s="11"/>
      <c r="DD17" s="12"/>
      <c r="DE17" s="2"/>
      <c r="DF17" s="3"/>
      <c r="DG17" s="3"/>
      <c r="DH17" s="3"/>
      <c r="DI17" s="3"/>
      <c r="DJ17" s="3"/>
      <c r="DK17" s="6"/>
      <c r="DL17" s="10"/>
      <c r="DM17" s="3"/>
      <c r="DN17" s="11"/>
    </row>
    <row r="18" spans="1:118" ht="15">
      <c r="A18" s="34"/>
      <c r="B18" s="35"/>
      <c r="C18" s="49" t="s">
        <v>43</v>
      </c>
      <c r="D18" s="49"/>
      <c r="E18" s="49"/>
      <c r="F18" s="31"/>
      <c r="G18" s="32"/>
      <c r="H18" s="21"/>
      <c r="I18" s="7"/>
      <c r="J18" s="23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11"/>
      <c r="AB18" s="30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30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11"/>
      <c r="BE18" s="30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11"/>
      <c r="BS18" s="30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30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">
      <c r="A19" s="34">
        <v>1</v>
      </c>
      <c r="B19" s="35">
        <v>1</v>
      </c>
      <c r="C19" s="8" t="s">
        <v>52</v>
      </c>
      <c r="D19" s="9"/>
      <c r="E19" s="39" t="s">
        <v>43</v>
      </c>
      <c r="F19" s="31">
        <f aca="true" t="shared" si="0" ref="F19:F24">AB19+AQ19+BE19+BS19</f>
        <v>396.62921348314603</v>
      </c>
      <c r="G19" s="32">
        <f aca="true" t="shared" si="1" ref="G19:G24">H19+I19+J19</f>
        <v>117.42</v>
      </c>
      <c r="H19" s="21">
        <f aca="true" t="shared" si="2" ref="H19:H24">X19+AM19+BA19+BO19+CC19+CO19+CZ19+DK19</f>
        <v>94.42</v>
      </c>
      <c r="I19" s="7">
        <f aca="true" t="shared" si="3" ref="I19:I24">Z19+AO19+BC19+BQ19+CE19+CQ19+DB19+DM19</f>
        <v>0</v>
      </c>
      <c r="J19" s="40">
        <f aca="true" t="shared" si="4" ref="J19:J24">R19+AG19+AU19+BI19+BW19+CJ19+CU19+DF19</f>
        <v>23</v>
      </c>
      <c r="K19" s="12">
        <v>27.73</v>
      </c>
      <c r="L19" s="2"/>
      <c r="M19" s="2"/>
      <c r="N19" s="2"/>
      <c r="O19" s="2"/>
      <c r="P19" s="2"/>
      <c r="Q19" s="2"/>
      <c r="R19" s="3">
        <v>3</v>
      </c>
      <c r="S19" s="3"/>
      <c r="T19" s="3"/>
      <c r="U19" s="3"/>
      <c r="V19" s="3"/>
      <c r="W19" s="13"/>
      <c r="X19" s="6">
        <f aca="true" t="shared" si="5" ref="X19:X24">IF(K19="DQ",0,K19+L19+M19+N19+O19+P19+Q19)</f>
        <v>27.73</v>
      </c>
      <c r="Y19" s="10">
        <f aca="true" t="shared" si="6" ref="Y19:Y24">R19</f>
        <v>3</v>
      </c>
      <c r="Z19" s="3">
        <f aca="true" t="shared" si="7" ref="Z19:Z24">(S19*5)+(T19*10)+(U19*10)+(V19*15)+(W19*20)</f>
        <v>0</v>
      </c>
      <c r="AA19" s="11">
        <f aca="true" t="shared" si="8" ref="AA19:AA24">IF(K19="DQ",0,X19+Y19+Z19)</f>
        <v>30.73</v>
      </c>
      <c r="AB19" s="41">
        <f aca="true" t="shared" si="9" ref="AB19:AB24">(MIN(AA$5:AA$24)/AA19)*100</f>
        <v>100</v>
      </c>
      <c r="AC19" s="12">
        <v>24.06</v>
      </c>
      <c r="AD19" s="2"/>
      <c r="AE19" s="2"/>
      <c r="AF19" s="2"/>
      <c r="AG19" s="3">
        <v>6</v>
      </c>
      <c r="AH19" s="3"/>
      <c r="AI19" s="3"/>
      <c r="AJ19" s="3"/>
      <c r="AK19" s="3"/>
      <c r="AL19" s="3"/>
      <c r="AM19" s="6">
        <f aca="true" t="shared" si="10" ref="AM19:AM24">IF(AC19="DQ",0,AC19+AD19+AE19+AF19)</f>
        <v>24.06</v>
      </c>
      <c r="AN19" s="10">
        <f aca="true" t="shared" si="11" ref="AN19:AN24">AG19</f>
        <v>6</v>
      </c>
      <c r="AO19" s="3">
        <f aca="true" t="shared" si="12" ref="AO19:AO24">(AH19*5)+(AI19*10)+(AJ19*10)+(AK19*15)+(AL19*20)</f>
        <v>0</v>
      </c>
      <c r="AP19" s="11">
        <f aca="true" t="shared" si="13" ref="AP19:AP24">IF(AC19="DQ",0,AM19+AN19+AO19)</f>
        <v>30.06</v>
      </c>
      <c r="AQ19" s="41">
        <f aca="true" t="shared" si="14" ref="AQ19:AQ24">(MIN(AP$5:AP$24)/AP19)*100</f>
        <v>100</v>
      </c>
      <c r="AR19" s="12">
        <v>21.71</v>
      </c>
      <c r="AS19" s="2"/>
      <c r="AT19" s="2"/>
      <c r="AU19" s="3">
        <v>13</v>
      </c>
      <c r="AV19" s="3"/>
      <c r="AW19" s="3"/>
      <c r="AX19" s="3"/>
      <c r="AY19" s="3"/>
      <c r="AZ19" s="3"/>
      <c r="BA19" s="6">
        <f aca="true" t="shared" si="15" ref="BA19:BA24">AR19+AS19+AT19</f>
        <v>21.71</v>
      </c>
      <c r="BB19" s="10">
        <f aca="true" t="shared" si="16" ref="BB19:BB24">AU19</f>
        <v>13</v>
      </c>
      <c r="BC19" s="3">
        <f aca="true" t="shared" si="17" ref="BC19:BC24">(AV19*5)+(AW19*10)+(AX19*10)+(AY19*15)+(AZ19*20)</f>
        <v>0</v>
      </c>
      <c r="BD19" s="11">
        <f aca="true" t="shared" si="18" ref="BD19:BD24">BA19+BB19+BC19</f>
        <v>34.71</v>
      </c>
      <c r="BE19" s="30">
        <f aca="true" t="shared" si="19" ref="BE19:BE24">(MIN(BD$5:BD$24)/BD19)*100</f>
        <v>96.62921348314606</v>
      </c>
      <c r="BF19" s="12">
        <v>20.92</v>
      </c>
      <c r="BG19" s="2"/>
      <c r="BH19" s="2"/>
      <c r="BI19" s="3">
        <v>1</v>
      </c>
      <c r="BJ19" s="3"/>
      <c r="BK19" s="3"/>
      <c r="BL19" s="3"/>
      <c r="BM19" s="3"/>
      <c r="BN19" s="3"/>
      <c r="BO19" s="6">
        <f aca="true" t="shared" si="20" ref="BO19:BO24">BF19+BG19+BH19</f>
        <v>20.92</v>
      </c>
      <c r="BP19" s="10">
        <f aca="true" t="shared" si="21" ref="BP19:BP24">BI19</f>
        <v>1</v>
      </c>
      <c r="BQ19" s="3">
        <f aca="true" t="shared" si="22" ref="BQ19:BQ24">(BJ19*5)+(BK19*10)+(BL19*10)+(BM19*15)+(BN19*20)</f>
        <v>0</v>
      </c>
      <c r="BR19" s="11">
        <f aca="true" t="shared" si="23" ref="BR19:BR24">IF(BF19="DQ",0,BO19+BP19+BQ19)</f>
        <v>21.92</v>
      </c>
      <c r="BS19" s="41">
        <f aca="true" t="shared" si="24" ref="BS19:BS24">(MIN(BR$5:BR$24)/BR19)*100</f>
        <v>100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 aca="true" t="shared" si="25" ref="CC19:CC24">IF(BT19="DQ",0,BT19+BU19+BV19)</f>
        <v>0</v>
      </c>
      <c r="CD19" s="10">
        <f aca="true" t="shared" si="26" ref="CD19:CD24">BW19</f>
        <v>0</v>
      </c>
      <c r="CE19" s="3">
        <f aca="true" t="shared" si="27" ref="CE19:CE24">(BX19*5)+(BY19*10)+(BZ19*10)+(CA19*15)+(CB19*20)</f>
        <v>0</v>
      </c>
      <c r="CF19" s="11">
        <f aca="true" t="shared" si="28" ref="CF19:CF24">IF(BT19="DQ",0,CC19+CD19+CE19)</f>
        <v>0</v>
      </c>
      <c r="CG19" s="30" t="e">
        <f aca="true" t="shared" si="29" ref="CG19:CG24">(MIN(CF$5:CF$24)/CF19)*100</f>
        <v>#DIV/0!</v>
      </c>
      <c r="CH19" s="12"/>
      <c r="CI19" s="2"/>
      <c r="CJ19" s="3"/>
      <c r="CK19" s="3"/>
      <c r="CL19" s="3"/>
      <c r="CM19" s="3"/>
      <c r="CN19" s="3"/>
      <c r="CO19" s="6">
        <f aca="true" t="shared" si="30" ref="CO19:CO24">CH19+CI19</f>
        <v>0</v>
      </c>
      <c r="CP19" s="10">
        <f aca="true" t="shared" si="31" ref="CP19:CP24">CJ19/2</f>
        <v>0</v>
      </c>
      <c r="CQ19" s="3">
        <f aca="true" t="shared" si="32" ref="CQ19:CQ24">(CJ19*5)+(CK19*10)+(CL19*10)+(CM19*15)+(CN19*20)</f>
        <v>0</v>
      </c>
      <c r="CR19" s="11">
        <f aca="true" t="shared" si="33" ref="CR19:CR24">CO19+CP19+CQ19</f>
        <v>0</v>
      </c>
      <c r="CS19" s="12"/>
      <c r="CT19" s="2"/>
      <c r="CU19" s="3"/>
      <c r="CV19" s="3"/>
      <c r="CW19" s="3"/>
      <c r="CX19" s="3"/>
      <c r="CY19" s="3"/>
      <c r="CZ19" s="6">
        <f aca="true" t="shared" si="34" ref="CZ19:CZ24">CS19+CT19</f>
        <v>0</v>
      </c>
      <c r="DA19" s="10">
        <f aca="true" t="shared" si="35" ref="DA19:DA24">CU19/2</f>
        <v>0</v>
      </c>
      <c r="DB19" s="3">
        <f aca="true" t="shared" si="36" ref="DB19:DB24">(CV19*3)+(CW19*5)+(CX19*5)+(CY19*20)</f>
        <v>0</v>
      </c>
      <c r="DC19" s="11">
        <f aca="true" t="shared" si="37" ref="DC19:DC24">CZ19+DA19+DB19</f>
        <v>0</v>
      </c>
      <c r="DD19" s="12"/>
      <c r="DE19" s="2"/>
      <c r="DF19" s="3"/>
      <c r="DG19" s="3"/>
      <c r="DH19" s="3"/>
      <c r="DI19" s="3"/>
      <c r="DJ19" s="3"/>
      <c r="DK19" s="6">
        <f aca="true" t="shared" si="38" ref="DK19:DK24">DD19+DE19</f>
        <v>0</v>
      </c>
      <c r="DL19" s="10">
        <f aca="true" t="shared" si="39" ref="DL19:DL24">DF19/2</f>
        <v>0</v>
      </c>
      <c r="DM19" s="3">
        <f aca="true" t="shared" si="40" ref="DM19:DM24">(DG19*3)+(DH19*5)+(DI19*5)+(DJ19*20)</f>
        <v>0</v>
      </c>
      <c r="DN19" s="11">
        <f aca="true" t="shared" si="41" ref="DN19:DN24">DK19+DL19+DM19</f>
        <v>0</v>
      </c>
    </row>
    <row r="20" spans="1:118" ht="15">
      <c r="A20" s="34">
        <v>4</v>
      </c>
      <c r="B20" s="35">
        <v>2</v>
      </c>
      <c r="C20" s="8" t="s">
        <v>49</v>
      </c>
      <c r="D20" s="9"/>
      <c r="E20" s="9" t="s">
        <v>43</v>
      </c>
      <c r="F20" s="31">
        <f t="shared" si="0"/>
        <v>290.45307862234097</v>
      </c>
      <c r="G20" s="32">
        <f t="shared" si="1"/>
        <v>162.99</v>
      </c>
      <c r="H20" s="21">
        <f t="shared" si="2"/>
        <v>109.99000000000001</v>
      </c>
      <c r="I20" s="7">
        <f t="shared" si="3"/>
        <v>15</v>
      </c>
      <c r="J20" s="23">
        <f t="shared" si="4"/>
        <v>38</v>
      </c>
      <c r="K20" s="12">
        <v>30.18</v>
      </c>
      <c r="L20" s="2"/>
      <c r="M20" s="2"/>
      <c r="N20" s="2"/>
      <c r="O20" s="2"/>
      <c r="P20" s="2"/>
      <c r="Q20" s="2"/>
      <c r="R20" s="3">
        <v>20</v>
      </c>
      <c r="S20" s="3"/>
      <c r="T20" s="3"/>
      <c r="U20" s="3"/>
      <c r="V20" s="3"/>
      <c r="W20" s="13"/>
      <c r="X20" s="6">
        <f t="shared" si="5"/>
        <v>30.18</v>
      </c>
      <c r="Y20" s="10">
        <f t="shared" si="6"/>
        <v>20</v>
      </c>
      <c r="Z20" s="3">
        <f t="shared" si="7"/>
        <v>0</v>
      </c>
      <c r="AA20" s="11">
        <f t="shared" si="8"/>
        <v>50.18</v>
      </c>
      <c r="AB20" s="30">
        <f t="shared" si="9"/>
        <v>61.239537664408125</v>
      </c>
      <c r="AC20" s="12">
        <v>27.14</v>
      </c>
      <c r="AD20" s="2"/>
      <c r="AE20" s="2"/>
      <c r="AF20" s="2"/>
      <c r="AG20" s="3">
        <v>7</v>
      </c>
      <c r="AH20" s="3">
        <v>1</v>
      </c>
      <c r="AI20" s="3"/>
      <c r="AJ20" s="3"/>
      <c r="AK20" s="3"/>
      <c r="AL20" s="3"/>
      <c r="AM20" s="6">
        <f t="shared" si="10"/>
        <v>27.14</v>
      </c>
      <c r="AN20" s="10">
        <f t="shared" si="11"/>
        <v>7</v>
      </c>
      <c r="AO20" s="3">
        <f t="shared" si="12"/>
        <v>5</v>
      </c>
      <c r="AP20" s="11">
        <f t="shared" si="13"/>
        <v>39.14</v>
      </c>
      <c r="AQ20" s="30">
        <f t="shared" si="14"/>
        <v>76.80122636688809</v>
      </c>
      <c r="AR20" s="12">
        <v>24.08</v>
      </c>
      <c r="AS20" s="2"/>
      <c r="AT20" s="2"/>
      <c r="AU20" s="3">
        <v>11</v>
      </c>
      <c r="AV20" s="3"/>
      <c r="AW20" s="3"/>
      <c r="AX20" s="3"/>
      <c r="AY20" s="3"/>
      <c r="AZ20" s="3"/>
      <c r="BA20" s="6">
        <f t="shared" si="15"/>
        <v>24.08</v>
      </c>
      <c r="BB20" s="10">
        <f t="shared" si="16"/>
        <v>11</v>
      </c>
      <c r="BC20" s="3">
        <f t="shared" si="17"/>
        <v>0</v>
      </c>
      <c r="BD20" s="11">
        <f t="shared" si="18"/>
        <v>35.08</v>
      </c>
      <c r="BE20" s="30">
        <f t="shared" si="19"/>
        <v>95.61003420752566</v>
      </c>
      <c r="BF20" s="12">
        <v>28.59</v>
      </c>
      <c r="BG20" s="2"/>
      <c r="BH20" s="2"/>
      <c r="BI20" s="3">
        <v>0</v>
      </c>
      <c r="BJ20" s="3"/>
      <c r="BK20" s="3"/>
      <c r="BL20" s="3">
        <v>1</v>
      </c>
      <c r="BM20" s="3"/>
      <c r="BN20" s="3"/>
      <c r="BO20" s="6">
        <f t="shared" si="20"/>
        <v>28.59</v>
      </c>
      <c r="BP20" s="10">
        <f t="shared" si="21"/>
        <v>0</v>
      </c>
      <c r="BQ20" s="3">
        <f t="shared" si="22"/>
        <v>10</v>
      </c>
      <c r="BR20" s="11">
        <f t="shared" si="23"/>
        <v>38.59</v>
      </c>
      <c r="BS20" s="30">
        <f t="shared" si="24"/>
        <v>56.80228038351905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 t="shared" si="25"/>
        <v>0</v>
      </c>
      <c r="CD20" s="10">
        <f t="shared" si="26"/>
        <v>0</v>
      </c>
      <c r="CE20" s="3">
        <f t="shared" si="27"/>
        <v>0</v>
      </c>
      <c r="CF20" s="11">
        <f t="shared" si="28"/>
        <v>0</v>
      </c>
      <c r="CG20" s="30" t="e">
        <f t="shared" si="29"/>
        <v>#DIV/0!</v>
      </c>
      <c r="CH20" s="12"/>
      <c r="CI20" s="2"/>
      <c r="CJ20" s="3"/>
      <c r="CK20" s="3"/>
      <c r="CL20" s="3"/>
      <c r="CM20" s="3"/>
      <c r="CN20" s="3"/>
      <c r="CO20" s="6">
        <f t="shared" si="30"/>
        <v>0</v>
      </c>
      <c r="CP20" s="10">
        <f t="shared" si="31"/>
        <v>0</v>
      </c>
      <c r="CQ20" s="3">
        <f t="shared" si="32"/>
        <v>0</v>
      </c>
      <c r="CR20" s="11">
        <f t="shared" si="33"/>
        <v>0</v>
      </c>
      <c r="CS20" s="12"/>
      <c r="CT20" s="2"/>
      <c r="CU20" s="3"/>
      <c r="CV20" s="3"/>
      <c r="CW20" s="3"/>
      <c r="CX20" s="3"/>
      <c r="CY20" s="3"/>
      <c r="CZ20" s="6">
        <f t="shared" si="34"/>
        <v>0</v>
      </c>
      <c r="DA20" s="10">
        <f t="shared" si="35"/>
        <v>0</v>
      </c>
      <c r="DB20" s="3">
        <f t="shared" si="36"/>
        <v>0</v>
      </c>
      <c r="DC20" s="11">
        <f t="shared" si="37"/>
        <v>0</v>
      </c>
      <c r="DD20" s="12"/>
      <c r="DE20" s="2"/>
      <c r="DF20" s="3"/>
      <c r="DG20" s="3"/>
      <c r="DH20" s="3"/>
      <c r="DI20" s="3"/>
      <c r="DJ20" s="3"/>
      <c r="DK20" s="6">
        <f t="shared" si="38"/>
        <v>0</v>
      </c>
      <c r="DL20" s="10">
        <f t="shared" si="39"/>
        <v>0</v>
      </c>
      <c r="DM20" s="3">
        <f t="shared" si="40"/>
        <v>0</v>
      </c>
      <c r="DN20" s="11">
        <f t="shared" si="41"/>
        <v>0</v>
      </c>
    </row>
    <row r="21" spans="1:118" ht="15">
      <c r="A21" s="34">
        <v>8</v>
      </c>
      <c r="B21" s="35">
        <v>3</v>
      </c>
      <c r="C21" s="38" t="s">
        <v>54</v>
      </c>
      <c r="D21" s="25"/>
      <c r="E21" s="39" t="s">
        <v>43</v>
      </c>
      <c r="F21" s="31">
        <f t="shared" si="0"/>
        <v>238.10150039209333</v>
      </c>
      <c r="G21" s="32">
        <f t="shared" si="1"/>
        <v>196.49</v>
      </c>
      <c r="H21" s="21">
        <f t="shared" si="2"/>
        <v>163.49</v>
      </c>
      <c r="I21" s="7">
        <f t="shared" si="3"/>
        <v>0</v>
      </c>
      <c r="J21" s="23">
        <f t="shared" si="4"/>
        <v>33</v>
      </c>
      <c r="K21" s="12">
        <v>50.06</v>
      </c>
      <c r="L21" s="2"/>
      <c r="M21" s="2"/>
      <c r="N21" s="2"/>
      <c r="O21" s="2"/>
      <c r="P21" s="2"/>
      <c r="Q21" s="2"/>
      <c r="R21" s="3">
        <v>10</v>
      </c>
      <c r="S21" s="3"/>
      <c r="T21" s="3"/>
      <c r="U21" s="3"/>
      <c r="V21" s="3"/>
      <c r="W21" s="13"/>
      <c r="X21" s="6">
        <f t="shared" si="5"/>
        <v>50.06</v>
      </c>
      <c r="Y21" s="10">
        <f t="shared" si="6"/>
        <v>10</v>
      </c>
      <c r="Z21" s="3">
        <f t="shared" si="7"/>
        <v>0</v>
      </c>
      <c r="AA21" s="11">
        <f t="shared" si="8"/>
        <v>60.06</v>
      </c>
      <c r="AB21" s="30">
        <f t="shared" si="9"/>
        <v>51.16550116550116</v>
      </c>
      <c r="AC21" s="12">
        <v>39.05</v>
      </c>
      <c r="AD21" s="2"/>
      <c r="AE21" s="2"/>
      <c r="AF21" s="2"/>
      <c r="AG21" s="3">
        <v>8</v>
      </c>
      <c r="AH21" s="3"/>
      <c r="AI21" s="3"/>
      <c r="AJ21" s="3"/>
      <c r="AK21" s="3"/>
      <c r="AL21" s="3"/>
      <c r="AM21" s="6">
        <f t="shared" si="10"/>
        <v>39.05</v>
      </c>
      <c r="AN21" s="10">
        <f t="shared" si="11"/>
        <v>8</v>
      </c>
      <c r="AO21" s="3">
        <f t="shared" si="12"/>
        <v>0</v>
      </c>
      <c r="AP21" s="11">
        <f t="shared" si="13"/>
        <v>47.05</v>
      </c>
      <c r="AQ21" s="30">
        <f t="shared" si="14"/>
        <v>63.8894792773645</v>
      </c>
      <c r="AR21" s="12">
        <v>35.13</v>
      </c>
      <c r="AS21" s="2"/>
      <c r="AT21" s="2"/>
      <c r="AU21" s="3">
        <v>12</v>
      </c>
      <c r="AV21" s="3"/>
      <c r="AW21" s="3"/>
      <c r="AX21" s="3"/>
      <c r="AY21" s="3"/>
      <c r="AZ21" s="3"/>
      <c r="BA21" s="6">
        <f t="shared" si="15"/>
        <v>35.13</v>
      </c>
      <c r="BB21" s="10">
        <f t="shared" si="16"/>
        <v>12</v>
      </c>
      <c r="BC21" s="3">
        <f t="shared" si="17"/>
        <v>0</v>
      </c>
      <c r="BD21" s="11">
        <f t="shared" si="18"/>
        <v>47.13</v>
      </c>
      <c r="BE21" s="30">
        <f t="shared" si="19"/>
        <v>71.16486314449395</v>
      </c>
      <c r="BF21" s="12">
        <v>39.25</v>
      </c>
      <c r="BG21" s="2"/>
      <c r="BH21" s="2"/>
      <c r="BI21" s="3">
        <v>3</v>
      </c>
      <c r="BJ21" s="3"/>
      <c r="BK21" s="3"/>
      <c r="BL21" s="3"/>
      <c r="BM21" s="3"/>
      <c r="BN21" s="3"/>
      <c r="BO21" s="6">
        <f t="shared" si="20"/>
        <v>39.25</v>
      </c>
      <c r="BP21" s="10">
        <f t="shared" si="21"/>
        <v>3</v>
      </c>
      <c r="BQ21" s="3">
        <f t="shared" si="22"/>
        <v>0</v>
      </c>
      <c r="BR21" s="11">
        <f t="shared" si="23"/>
        <v>42.25</v>
      </c>
      <c r="BS21" s="30">
        <f t="shared" si="24"/>
        <v>51.88165680473374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 t="shared" si="25"/>
        <v>0</v>
      </c>
      <c r="CD21" s="10">
        <f t="shared" si="26"/>
        <v>0</v>
      </c>
      <c r="CE21" s="3">
        <f t="shared" si="27"/>
        <v>0</v>
      </c>
      <c r="CF21" s="11">
        <f t="shared" si="28"/>
        <v>0</v>
      </c>
      <c r="CG21" s="30" t="e">
        <f t="shared" si="29"/>
        <v>#DIV/0!</v>
      </c>
      <c r="CH21" s="12"/>
      <c r="CI21" s="2"/>
      <c r="CJ21" s="3"/>
      <c r="CK21" s="3"/>
      <c r="CL21" s="3"/>
      <c r="CM21" s="3"/>
      <c r="CN21" s="3"/>
      <c r="CO21" s="6">
        <f t="shared" si="30"/>
        <v>0</v>
      </c>
      <c r="CP21" s="10">
        <f t="shared" si="31"/>
        <v>0</v>
      </c>
      <c r="CQ21" s="3">
        <f t="shared" si="32"/>
        <v>0</v>
      </c>
      <c r="CR21" s="11">
        <f t="shared" si="33"/>
        <v>0</v>
      </c>
      <c r="CS21" s="12"/>
      <c r="CT21" s="2"/>
      <c r="CU21" s="3"/>
      <c r="CV21" s="3"/>
      <c r="CW21" s="3"/>
      <c r="CX21" s="3"/>
      <c r="CY21" s="3"/>
      <c r="CZ21" s="6">
        <f t="shared" si="34"/>
        <v>0</v>
      </c>
      <c r="DA21" s="10">
        <f t="shared" si="35"/>
        <v>0</v>
      </c>
      <c r="DB21" s="3">
        <f t="shared" si="36"/>
        <v>0</v>
      </c>
      <c r="DC21" s="11">
        <f t="shared" si="37"/>
        <v>0</v>
      </c>
      <c r="DD21" s="12"/>
      <c r="DE21" s="2"/>
      <c r="DF21" s="3"/>
      <c r="DG21" s="3"/>
      <c r="DH21" s="3"/>
      <c r="DI21" s="3"/>
      <c r="DJ21" s="3"/>
      <c r="DK21" s="6">
        <f t="shared" si="38"/>
        <v>0</v>
      </c>
      <c r="DL21" s="10">
        <f t="shared" si="39"/>
        <v>0</v>
      </c>
      <c r="DM21" s="3">
        <f t="shared" si="40"/>
        <v>0</v>
      </c>
      <c r="DN21" s="11">
        <f t="shared" si="41"/>
        <v>0</v>
      </c>
    </row>
    <row r="22" spans="1:118" ht="15">
      <c r="A22" s="34">
        <v>12</v>
      </c>
      <c r="B22" s="35">
        <v>4</v>
      </c>
      <c r="C22" s="38" t="s">
        <v>51</v>
      </c>
      <c r="D22" s="9"/>
      <c r="E22" s="9" t="s">
        <v>43</v>
      </c>
      <c r="F22" s="31">
        <f t="shared" si="0"/>
        <v>198.69232253485853</v>
      </c>
      <c r="G22" s="32">
        <f t="shared" si="1"/>
        <v>240.15</v>
      </c>
      <c r="H22" s="21">
        <f t="shared" si="2"/>
        <v>191.15</v>
      </c>
      <c r="I22" s="7">
        <f t="shared" si="3"/>
        <v>0</v>
      </c>
      <c r="J22" s="23">
        <f t="shared" si="4"/>
        <v>49</v>
      </c>
      <c r="K22" s="12">
        <v>50.16</v>
      </c>
      <c r="L22" s="2"/>
      <c r="M22" s="2"/>
      <c r="N22" s="2"/>
      <c r="O22" s="2"/>
      <c r="P22" s="2"/>
      <c r="Q22" s="2"/>
      <c r="R22" s="3">
        <v>6</v>
      </c>
      <c r="S22" s="3"/>
      <c r="T22" s="3"/>
      <c r="U22" s="3"/>
      <c r="V22" s="3"/>
      <c r="W22" s="13"/>
      <c r="X22" s="6">
        <f t="shared" si="5"/>
        <v>50.16</v>
      </c>
      <c r="Y22" s="10">
        <f t="shared" si="6"/>
        <v>6</v>
      </c>
      <c r="Z22" s="3">
        <f t="shared" si="7"/>
        <v>0</v>
      </c>
      <c r="AA22" s="11">
        <f t="shared" si="8"/>
        <v>56.16</v>
      </c>
      <c r="AB22" s="30">
        <f t="shared" si="9"/>
        <v>54.71866096866097</v>
      </c>
      <c r="AC22" s="12">
        <v>32.95</v>
      </c>
      <c r="AD22" s="2"/>
      <c r="AE22" s="2"/>
      <c r="AF22" s="2"/>
      <c r="AG22" s="3">
        <v>26</v>
      </c>
      <c r="AH22" s="3"/>
      <c r="AI22" s="3"/>
      <c r="AJ22" s="3"/>
      <c r="AK22" s="3"/>
      <c r="AL22" s="3"/>
      <c r="AM22" s="6">
        <f t="shared" si="10"/>
        <v>32.95</v>
      </c>
      <c r="AN22" s="10">
        <f t="shared" si="11"/>
        <v>26</v>
      </c>
      <c r="AO22" s="3">
        <f t="shared" si="12"/>
        <v>0</v>
      </c>
      <c r="AP22" s="11">
        <f t="shared" si="13"/>
        <v>58.95</v>
      </c>
      <c r="AQ22" s="30">
        <f t="shared" si="14"/>
        <v>50.99236641221374</v>
      </c>
      <c r="AR22" s="12">
        <v>42.98</v>
      </c>
      <c r="AS22" s="2"/>
      <c r="AT22" s="2"/>
      <c r="AU22" s="3">
        <v>11</v>
      </c>
      <c r="AV22" s="3"/>
      <c r="AW22" s="3"/>
      <c r="AX22" s="3"/>
      <c r="AY22" s="3"/>
      <c r="AZ22" s="3"/>
      <c r="BA22" s="6">
        <f t="shared" si="15"/>
        <v>42.98</v>
      </c>
      <c r="BB22" s="10">
        <f t="shared" si="16"/>
        <v>11</v>
      </c>
      <c r="BC22" s="3">
        <f t="shared" si="17"/>
        <v>0</v>
      </c>
      <c r="BD22" s="11">
        <f t="shared" si="18"/>
        <v>53.98</v>
      </c>
      <c r="BE22" s="30">
        <f t="shared" si="19"/>
        <v>62.13412374953686</v>
      </c>
      <c r="BF22" s="12">
        <v>65.06</v>
      </c>
      <c r="BG22" s="2"/>
      <c r="BH22" s="2"/>
      <c r="BI22" s="3">
        <v>6</v>
      </c>
      <c r="BJ22" s="3"/>
      <c r="BK22" s="3"/>
      <c r="BL22" s="3"/>
      <c r="BM22" s="3"/>
      <c r="BN22" s="3"/>
      <c r="BO22" s="6">
        <f t="shared" si="20"/>
        <v>65.06</v>
      </c>
      <c r="BP22" s="10">
        <f t="shared" si="21"/>
        <v>6</v>
      </c>
      <c r="BQ22" s="3">
        <f t="shared" si="22"/>
        <v>0</v>
      </c>
      <c r="BR22" s="11">
        <f t="shared" si="23"/>
        <v>71.06</v>
      </c>
      <c r="BS22" s="30">
        <f t="shared" si="24"/>
        <v>30.84717140444695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 t="shared" si="25"/>
        <v>0</v>
      </c>
      <c r="CD22" s="10">
        <f t="shared" si="26"/>
        <v>0</v>
      </c>
      <c r="CE22" s="3">
        <f t="shared" si="27"/>
        <v>0</v>
      </c>
      <c r="CF22" s="11">
        <f t="shared" si="28"/>
        <v>0</v>
      </c>
      <c r="CG22" s="30" t="e">
        <f t="shared" si="29"/>
        <v>#DIV/0!</v>
      </c>
      <c r="CH22" s="12"/>
      <c r="CI22" s="2"/>
      <c r="CJ22" s="3"/>
      <c r="CK22" s="3"/>
      <c r="CL22" s="3"/>
      <c r="CM22" s="3"/>
      <c r="CN22" s="3"/>
      <c r="CO22" s="6">
        <f t="shared" si="30"/>
        <v>0</v>
      </c>
      <c r="CP22" s="10">
        <f t="shared" si="31"/>
        <v>0</v>
      </c>
      <c r="CQ22" s="3">
        <f t="shared" si="32"/>
        <v>0</v>
      </c>
      <c r="CR22" s="11">
        <f t="shared" si="33"/>
        <v>0</v>
      </c>
      <c r="CS22" s="12"/>
      <c r="CT22" s="2"/>
      <c r="CU22" s="3"/>
      <c r="CV22" s="3"/>
      <c r="CW22" s="3"/>
      <c r="CX22" s="3"/>
      <c r="CY22" s="3"/>
      <c r="CZ22" s="6">
        <f t="shared" si="34"/>
        <v>0</v>
      </c>
      <c r="DA22" s="10">
        <f t="shared" si="35"/>
        <v>0</v>
      </c>
      <c r="DB22" s="3">
        <f t="shared" si="36"/>
        <v>0</v>
      </c>
      <c r="DC22" s="11">
        <f t="shared" si="37"/>
        <v>0</v>
      </c>
      <c r="DD22" s="12"/>
      <c r="DE22" s="2"/>
      <c r="DF22" s="3"/>
      <c r="DG22" s="3"/>
      <c r="DH22" s="3"/>
      <c r="DI22" s="3"/>
      <c r="DJ22" s="3"/>
      <c r="DK22" s="6">
        <f t="shared" si="38"/>
        <v>0</v>
      </c>
      <c r="DL22" s="10">
        <f t="shared" si="39"/>
        <v>0</v>
      </c>
      <c r="DM22" s="3">
        <f t="shared" si="40"/>
        <v>0</v>
      </c>
      <c r="DN22" s="11">
        <f t="shared" si="41"/>
        <v>0</v>
      </c>
    </row>
    <row r="23" spans="1:118" ht="15">
      <c r="A23" s="34">
        <v>14</v>
      </c>
      <c r="B23" s="35">
        <v>5</v>
      </c>
      <c r="C23" s="38" t="s">
        <v>44</v>
      </c>
      <c r="D23" s="25"/>
      <c r="E23" s="39" t="s">
        <v>43</v>
      </c>
      <c r="F23" s="31">
        <f t="shared" si="0"/>
        <v>176.0650686536847</v>
      </c>
      <c r="G23" s="32">
        <f t="shared" si="1"/>
        <v>329.78</v>
      </c>
      <c r="H23" s="21">
        <f t="shared" si="2"/>
        <v>173.78</v>
      </c>
      <c r="I23" s="7">
        <f t="shared" si="3"/>
        <v>50</v>
      </c>
      <c r="J23" s="23">
        <f t="shared" si="4"/>
        <v>106</v>
      </c>
      <c r="K23" s="12">
        <v>39.56</v>
      </c>
      <c r="L23" s="2"/>
      <c r="M23" s="2"/>
      <c r="N23" s="2"/>
      <c r="O23" s="2"/>
      <c r="P23" s="2"/>
      <c r="Q23" s="2"/>
      <c r="R23" s="3">
        <v>70</v>
      </c>
      <c r="S23" s="3"/>
      <c r="T23" s="3">
        <v>5</v>
      </c>
      <c r="U23" s="3"/>
      <c r="V23" s="3"/>
      <c r="W23" s="13"/>
      <c r="X23" s="6">
        <f t="shared" si="5"/>
        <v>39.56</v>
      </c>
      <c r="Y23" s="10">
        <f t="shared" si="6"/>
        <v>70</v>
      </c>
      <c r="Z23" s="3">
        <f t="shared" si="7"/>
        <v>50</v>
      </c>
      <c r="AA23" s="11">
        <f t="shared" si="8"/>
        <v>159.56</v>
      </c>
      <c r="AB23" s="30">
        <f t="shared" si="9"/>
        <v>19.259212835297067</v>
      </c>
      <c r="AC23" s="12">
        <v>39.01</v>
      </c>
      <c r="AD23" s="2"/>
      <c r="AE23" s="2"/>
      <c r="AF23" s="2"/>
      <c r="AG23" s="3">
        <v>12</v>
      </c>
      <c r="AH23" s="3"/>
      <c r="AI23" s="3"/>
      <c r="AJ23" s="3"/>
      <c r="AK23" s="3"/>
      <c r="AL23" s="3"/>
      <c r="AM23" s="6">
        <f t="shared" si="10"/>
        <v>39.01</v>
      </c>
      <c r="AN23" s="10">
        <f t="shared" si="11"/>
        <v>12</v>
      </c>
      <c r="AO23" s="3">
        <f t="shared" si="12"/>
        <v>0</v>
      </c>
      <c r="AP23" s="11">
        <f t="shared" si="13"/>
        <v>51.01</v>
      </c>
      <c r="AQ23" s="30">
        <f t="shared" si="14"/>
        <v>58.929621642815135</v>
      </c>
      <c r="AR23" s="12">
        <v>36.03</v>
      </c>
      <c r="AS23" s="2"/>
      <c r="AT23" s="2"/>
      <c r="AU23" s="3">
        <v>15</v>
      </c>
      <c r="AV23" s="3"/>
      <c r="AW23" s="3"/>
      <c r="AX23" s="3"/>
      <c r="AY23" s="3"/>
      <c r="AZ23" s="3"/>
      <c r="BA23" s="6">
        <f t="shared" si="15"/>
        <v>36.03</v>
      </c>
      <c r="BB23" s="10">
        <f t="shared" si="16"/>
        <v>15</v>
      </c>
      <c r="BC23" s="3">
        <f t="shared" si="17"/>
        <v>0</v>
      </c>
      <c r="BD23" s="11">
        <f t="shared" si="18"/>
        <v>51.03</v>
      </c>
      <c r="BE23" s="30">
        <f t="shared" si="19"/>
        <v>65.72604350382127</v>
      </c>
      <c r="BF23" s="12">
        <v>59.18</v>
      </c>
      <c r="BG23" s="2"/>
      <c r="BH23" s="2"/>
      <c r="BI23" s="3">
        <v>9</v>
      </c>
      <c r="BJ23" s="3"/>
      <c r="BK23" s="3"/>
      <c r="BL23" s="3"/>
      <c r="BM23" s="3"/>
      <c r="BN23" s="3"/>
      <c r="BO23" s="6">
        <f t="shared" si="20"/>
        <v>59.18</v>
      </c>
      <c r="BP23" s="10">
        <f t="shared" si="21"/>
        <v>9</v>
      </c>
      <c r="BQ23" s="3">
        <f t="shared" si="22"/>
        <v>0</v>
      </c>
      <c r="BR23" s="11">
        <f t="shared" si="23"/>
        <v>68.18</v>
      </c>
      <c r="BS23" s="30">
        <f t="shared" si="24"/>
        <v>32.15019067175125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 t="shared" si="25"/>
        <v>0</v>
      </c>
      <c r="CD23" s="10">
        <f t="shared" si="26"/>
        <v>0</v>
      </c>
      <c r="CE23" s="3">
        <f t="shared" si="27"/>
        <v>0</v>
      </c>
      <c r="CF23" s="11">
        <f t="shared" si="28"/>
        <v>0</v>
      </c>
      <c r="CG23" s="30" t="e">
        <f t="shared" si="29"/>
        <v>#DIV/0!</v>
      </c>
      <c r="CH23" s="12"/>
      <c r="CI23" s="2"/>
      <c r="CJ23" s="3"/>
      <c r="CK23" s="3"/>
      <c r="CL23" s="3"/>
      <c r="CM23" s="3"/>
      <c r="CN23" s="3"/>
      <c r="CO23" s="6">
        <f t="shared" si="30"/>
        <v>0</v>
      </c>
      <c r="CP23" s="10">
        <f t="shared" si="31"/>
        <v>0</v>
      </c>
      <c r="CQ23" s="3">
        <f t="shared" si="32"/>
        <v>0</v>
      </c>
      <c r="CR23" s="11">
        <f t="shared" si="33"/>
        <v>0</v>
      </c>
      <c r="CS23" s="12"/>
      <c r="CT23" s="2"/>
      <c r="CU23" s="3"/>
      <c r="CV23" s="3"/>
      <c r="CW23" s="3"/>
      <c r="CX23" s="3"/>
      <c r="CY23" s="3"/>
      <c r="CZ23" s="6">
        <f t="shared" si="34"/>
        <v>0</v>
      </c>
      <c r="DA23" s="10">
        <f t="shared" si="35"/>
        <v>0</v>
      </c>
      <c r="DB23" s="3">
        <f t="shared" si="36"/>
        <v>0</v>
      </c>
      <c r="DC23" s="11">
        <f t="shared" si="37"/>
        <v>0</v>
      </c>
      <c r="DD23" s="12"/>
      <c r="DE23" s="2"/>
      <c r="DF23" s="3"/>
      <c r="DG23" s="3"/>
      <c r="DH23" s="3"/>
      <c r="DI23" s="3"/>
      <c r="DJ23" s="3"/>
      <c r="DK23" s="6">
        <f t="shared" si="38"/>
        <v>0</v>
      </c>
      <c r="DL23" s="10">
        <f t="shared" si="39"/>
        <v>0</v>
      </c>
      <c r="DM23" s="3">
        <f t="shared" si="40"/>
        <v>0</v>
      </c>
      <c r="DN23" s="11">
        <f t="shared" si="41"/>
        <v>0</v>
      </c>
    </row>
    <row r="24" spans="1:118" ht="15">
      <c r="A24" s="34">
        <v>16</v>
      </c>
      <c r="B24" s="35">
        <v>6</v>
      </c>
      <c r="C24" s="38" t="s">
        <v>42</v>
      </c>
      <c r="D24" s="9"/>
      <c r="E24" s="9" t="s">
        <v>43</v>
      </c>
      <c r="F24" s="31">
        <f t="shared" si="0"/>
        <v>119.9368890831127</v>
      </c>
      <c r="G24" s="32">
        <f t="shared" si="1"/>
        <v>425.64</v>
      </c>
      <c r="H24" s="21">
        <f t="shared" si="2"/>
        <v>226.64</v>
      </c>
      <c r="I24" s="7">
        <f t="shared" si="3"/>
        <v>50</v>
      </c>
      <c r="J24" s="23">
        <f t="shared" si="4"/>
        <v>149</v>
      </c>
      <c r="K24" s="12">
        <v>60.34</v>
      </c>
      <c r="L24" s="2"/>
      <c r="M24" s="2"/>
      <c r="N24" s="2"/>
      <c r="O24" s="2"/>
      <c r="P24" s="2"/>
      <c r="Q24" s="2"/>
      <c r="R24" s="3">
        <v>64</v>
      </c>
      <c r="S24" s="3"/>
      <c r="T24" s="3">
        <v>3</v>
      </c>
      <c r="U24" s="3"/>
      <c r="V24" s="3"/>
      <c r="W24" s="13"/>
      <c r="X24" s="6">
        <f t="shared" si="5"/>
        <v>60.34</v>
      </c>
      <c r="Y24" s="10">
        <f t="shared" si="6"/>
        <v>64</v>
      </c>
      <c r="Z24" s="3">
        <f t="shared" si="7"/>
        <v>30</v>
      </c>
      <c r="AA24" s="11">
        <f t="shared" si="8"/>
        <v>154.34</v>
      </c>
      <c r="AB24" s="30">
        <f t="shared" si="9"/>
        <v>19.910587015679667</v>
      </c>
      <c r="AC24" s="12">
        <v>59.23</v>
      </c>
      <c r="AD24" s="2"/>
      <c r="AE24" s="2"/>
      <c r="AF24" s="2"/>
      <c r="AG24" s="3">
        <v>48</v>
      </c>
      <c r="AH24" s="3"/>
      <c r="AI24" s="3">
        <v>2</v>
      </c>
      <c r="AJ24" s="3"/>
      <c r="AK24" s="3"/>
      <c r="AL24" s="3"/>
      <c r="AM24" s="6">
        <f t="shared" si="10"/>
        <v>59.23</v>
      </c>
      <c r="AN24" s="10">
        <f t="shared" si="11"/>
        <v>48</v>
      </c>
      <c r="AO24" s="3">
        <f t="shared" si="12"/>
        <v>20</v>
      </c>
      <c r="AP24" s="11">
        <f t="shared" si="13"/>
        <v>127.22999999999999</v>
      </c>
      <c r="AQ24" s="30">
        <f t="shared" si="14"/>
        <v>23.626503183211508</v>
      </c>
      <c r="AR24" s="12">
        <v>39.43</v>
      </c>
      <c r="AS24" s="2"/>
      <c r="AT24" s="2"/>
      <c r="AU24" s="3">
        <v>36</v>
      </c>
      <c r="AV24" s="3"/>
      <c r="AW24" s="3"/>
      <c r="AX24" s="3"/>
      <c r="AY24" s="3"/>
      <c r="AZ24" s="3"/>
      <c r="BA24" s="6">
        <f t="shared" si="15"/>
        <v>39.43</v>
      </c>
      <c r="BB24" s="10">
        <f t="shared" si="16"/>
        <v>36</v>
      </c>
      <c r="BC24" s="3">
        <f t="shared" si="17"/>
        <v>0</v>
      </c>
      <c r="BD24" s="11">
        <f t="shared" si="18"/>
        <v>75.43</v>
      </c>
      <c r="BE24" s="30">
        <f t="shared" si="19"/>
        <v>44.46506694948959</v>
      </c>
      <c r="BF24" s="12">
        <v>67.64</v>
      </c>
      <c r="BG24" s="2"/>
      <c r="BH24" s="2"/>
      <c r="BI24" s="3">
        <v>1</v>
      </c>
      <c r="BJ24" s="3"/>
      <c r="BK24" s="3"/>
      <c r="BL24" s="3"/>
      <c r="BM24" s="3"/>
      <c r="BN24" s="3"/>
      <c r="BO24" s="6">
        <f t="shared" si="20"/>
        <v>67.64</v>
      </c>
      <c r="BP24" s="10">
        <f t="shared" si="21"/>
        <v>1</v>
      </c>
      <c r="BQ24" s="3">
        <f t="shared" si="22"/>
        <v>0</v>
      </c>
      <c r="BR24" s="11">
        <f t="shared" si="23"/>
        <v>68.64</v>
      </c>
      <c r="BS24" s="30">
        <f t="shared" si="24"/>
        <v>31.934731934731936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 t="shared" si="25"/>
        <v>0</v>
      </c>
      <c r="CD24" s="10">
        <f t="shared" si="26"/>
        <v>0</v>
      </c>
      <c r="CE24" s="3">
        <f t="shared" si="27"/>
        <v>0</v>
      </c>
      <c r="CF24" s="11">
        <f t="shared" si="28"/>
        <v>0</v>
      </c>
      <c r="CG24" s="30" t="e">
        <f t="shared" si="29"/>
        <v>#DIV/0!</v>
      </c>
      <c r="CH24" s="12"/>
      <c r="CI24" s="2"/>
      <c r="CJ24" s="3"/>
      <c r="CK24" s="3"/>
      <c r="CL24" s="3"/>
      <c r="CM24" s="3"/>
      <c r="CN24" s="3"/>
      <c r="CO24" s="6">
        <f t="shared" si="30"/>
        <v>0</v>
      </c>
      <c r="CP24" s="10">
        <f t="shared" si="31"/>
        <v>0</v>
      </c>
      <c r="CQ24" s="3">
        <f t="shared" si="32"/>
        <v>0</v>
      </c>
      <c r="CR24" s="11">
        <f t="shared" si="33"/>
        <v>0</v>
      </c>
      <c r="CS24" s="12"/>
      <c r="CT24" s="2"/>
      <c r="CU24" s="3"/>
      <c r="CV24" s="3"/>
      <c r="CW24" s="3"/>
      <c r="CX24" s="3"/>
      <c r="CY24" s="3"/>
      <c r="CZ24" s="6">
        <f t="shared" si="34"/>
        <v>0</v>
      </c>
      <c r="DA24" s="10">
        <f t="shared" si="35"/>
        <v>0</v>
      </c>
      <c r="DB24" s="3">
        <f t="shared" si="36"/>
        <v>0</v>
      </c>
      <c r="DC24" s="11">
        <f t="shared" si="37"/>
        <v>0</v>
      </c>
      <c r="DD24" s="12"/>
      <c r="DE24" s="2"/>
      <c r="DF24" s="3"/>
      <c r="DG24" s="3"/>
      <c r="DH24" s="3"/>
      <c r="DI24" s="3"/>
      <c r="DJ24" s="3"/>
      <c r="DK24" s="6">
        <f t="shared" si="38"/>
        <v>0</v>
      </c>
      <c r="DL24" s="10">
        <f t="shared" si="39"/>
        <v>0</v>
      </c>
      <c r="DM24" s="3">
        <f t="shared" si="40"/>
        <v>0</v>
      </c>
      <c r="DN24" s="11">
        <f t="shared" si="41"/>
        <v>0</v>
      </c>
    </row>
    <row r="28" ht="12.75">
      <c r="Q28" s="28"/>
    </row>
  </sheetData>
  <sheetProtection/>
  <mergeCells count="13">
    <mergeCell ref="C18:E18"/>
    <mergeCell ref="C11:E11"/>
    <mergeCell ref="C3:E3"/>
    <mergeCell ref="C4:E4"/>
    <mergeCell ref="C10:E10"/>
    <mergeCell ref="C17:E17"/>
    <mergeCell ref="CH1:CI1"/>
    <mergeCell ref="F1:J1"/>
    <mergeCell ref="K1:AA1"/>
    <mergeCell ref="AC1:AQ1"/>
    <mergeCell ref="AR1:BE1"/>
    <mergeCell ref="BF1:BR1"/>
    <mergeCell ref="BT1:CG1"/>
  </mergeCells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2013-01-20T02:06:52Z</dcterms:modified>
  <cp:category/>
  <cp:version/>
  <cp:contentType/>
  <cp:contentStatus/>
</cp:coreProperties>
</file>