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Carbine" sheetId="1" r:id="rId1"/>
    <sheet name="22 Carbine" sheetId="2" r:id="rId2"/>
  </sheets>
  <definedNames/>
  <calcPr fullCalcOnLoad="1"/>
</workbook>
</file>

<file path=xl/sharedStrings.xml><?xml version="1.0" encoding="utf-8"?>
<sst xmlns="http://schemas.openxmlformats.org/spreadsheetml/2006/main" count="319" uniqueCount="73">
  <si>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</si>
  <si>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</si>
  <si>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</si>
  <si>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</si>
  <si>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</si>
  <si>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</si>
  <si>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</si>
  <si>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</si>
  <si>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</si>
  <si>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</si>
  <si>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</si>
  <si>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</si>
  <si>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</si>
  <si>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</si>
  <si>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</si>
  <si>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</si>
  <si>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</si>
  <si>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</si>
  <si>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</si>
  <si>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</si>
  <si>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</si>
  <si>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</si>
  <si>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</si>
  <si>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</si>
  <si>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</si>
  <si>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</si>
  <si>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</si>
  <si>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</si>
  <si>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</si>
  <si>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</si>
  <si>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</si>
  <si>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</si>
  <si>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</si>
  <si>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</si>
  <si>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Open</t>
  </si>
  <si>
    <t>AR22</t>
  </si>
  <si>
    <t>Mark C.</t>
  </si>
  <si>
    <t>AR22 Division</t>
  </si>
  <si>
    <t>Class</t>
  </si>
  <si>
    <t>Ranking</t>
  </si>
  <si>
    <t>Overall</t>
  </si>
  <si>
    <t>Stage Points</t>
  </si>
  <si>
    <t>Stage Points Total</t>
  </si>
  <si>
    <t>TNE</t>
  </si>
  <si>
    <t>Steve H.</t>
  </si>
  <si>
    <t>Larry A.</t>
  </si>
  <si>
    <t>10/22</t>
  </si>
  <si>
    <t>Iron</t>
  </si>
  <si>
    <t>Dennis H.</t>
  </si>
  <si>
    <t>Michael C.</t>
  </si>
  <si>
    <t>Carty W.</t>
  </si>
  <si>
    <t>Auto&gt;5</t>
  </si>
  <si>
    <t>Dave R.</t>
  </si>
  <si>
    <t>Mark S.</t>
  </si>
  <si>
    <t>Pump&gt;5</t>
  </si>
  <si>
    <t>Jeff L.</t>
  </si>
  <si>
    <t>Jon C.</t>
  </si>
  <si>
    <t>Grady S.</t>
  </si>
  <si>
    <t>Pump&lt;=5</t>
  </si>
  <si>
    <t>Bill H.</t>
  </si>
  <si>
    <t>Ken T.</t>
  </si>
  <si>
    <t>Andrew W.</t>
  </si>
  <si>
    <t>Mark P.</t>
  </si>
  <si>
    <t>John W.</t>
  </si>
  <si>
    <t>Ed P.</t>
  </si>
  <si>
    <t>Vince M.</t>
  </si>
  <si>
    <t>Steve C.</t>
  </si>
  <si>
    <t>Troy P</t>
  </si>
  <si>
    <t>Doug M.</t>
  </si>
  <si>
    <t>Mike B.</t>
  </si>
  <si>
    <t>Kenny H.</t>
  </si>
  <si>
    <t>Dwain M.</t>
  </si>
  <si>
    <t>Jim 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</si>
</sst>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1" fillId="0" borderId="24" xfId="0" applyNumberFormat="1" applyFont="1" applyFill="1" applyBorder="1" applyAlignment="1" applyProtection="1">
      <alignment horizont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1" fillId="24" borderId="31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26" xfId="0" applyNumberFormat="1" applyFont="1" applyFill="1" applyBorder="1" applyAlignment="1" applyProtection="1">
      <alignment horizontal="right" vertical="center"/>
      <protection locked="0"/>
    </xf>
    <xf numFmtId="2" fontId="1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17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31" xfId="0" applyNumberFormat="1" applyFont="1" applyFill="1" applyBorder="1" applyAlignment="1" applyProtection="1">
      <alignment horizontal="center" wrapText="1"/>
      <protection locked="0"/>
    </xf>
    <xf numFmtId="49" fontId="1" fillId="0" borderId="22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" fontId="6" fillId="17" borderId="31" xfId="0" applyNumberFormat="1" applyFont="1" applyFill="1" applyBorder="1" applyAlignment="1" applyProtection="1">
      <alignment horizontal="right" vertical="center"/>
      <protection locked="0"/>
    </xf>
    <xf numFmtId="49" fontId="13" fillId="4" borderId="16" xfId="47" applyNumberFormat="1" applyBorder="1" applyAlignment="1" applyProtection="1">
      <alignment horizontal="center" wrapText="1"/>
      <protection locked="0"/>
    </xf>
    <xf numFmtId="49" fontId="13" fillId="4" borderId="0" xfId="47" applyNumberFormat="1" applyBorder="1" applyAlignment="1" applyProtection="1">
      <alignment horizontal="center" wrapText="1"/>
      <protection locked="0"/>
    </xf>
    <xf numFmtId="2" fontId="13" fillId="4" borderId="0" xfId="47" applyNumberFormat="1" applyBorder="1" applyAlignment="1" applyProtection="1">
      <alignment horizontal="right" vertical="center"/>
      <protection locked="0"/>
    </xf>
    <xf numFmtId="2" fontId="13" fillId="4" borderId="0" xfId="47" applyNumberFormat="1" applyBorder="1" applyAlignment="1" applyProtection="1">
      <alignment horizontal="center" vertical="center"/>
      <protection locked="0"/>
    </xf>
    <xf numFmtId="49" fontId="13" fillId="4" borderId="28" xfId="47" applyNumberFormat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13" fillId="0" borderId="0" xfId="47" applyNumberFormat="1" applyFill="1" applyBorder="1" applyAlignment="1" applyProtection="1">
      <alignment horizontal="right" vertic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3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8"/>
  <sheetViews>
    <sheetView tabSelected="1" zoomScalePageLayoutView="0" workbookViewId="0" topLeftCell="B1">
      <selection activeCell="I28" sqref="B1:I28"/>
    </sheetView>
  </sheetViews>
  <sheetFormatPr defaultColWidth="8.00390625" defaultRowHeight="12.75"/>
  <cols>
    <col min="1" max="1" width="8.7109375" style="5" hidden="1" customWidth="1"/>
    <col min="2" max="2" width="14.421875" style="1" customWidth="1"/>
    <col min="3" max="3" width="10.00390625" style="1" hidden="1" customWidth="1"/>
    <col min="4" max="4" width="8.140625" style="1" customWidth="1"/>
    <col min="5" max="5" width="15.140625" style="1" customWidth="1"/>
    <col min="6" max="6" width="8.57421875" style="1" customWidth="1"/>
    <col min="7" max="7" width="7.57421875" style="1" customWidth="1"/>
    <col min="8" max="8" width="5.28125" style="1" customWidth="1"/>
    <col min="9" max="9" width="5.00390625" style="1" customWidth="1"/>
    <col min="10" max="10" width="8.28125" style="1" customWidth="1"/>
    <col min="11" max="16" width="5.57421875" style="1" customWidth="1"/>
    <col min="17" max="17" width="3.8515625" style="1" customWidth="1"/>
    <col min="18" max="18" width="2.28125" style="1" customWidth="1"/>
    <col min="19" max="19" width="2.7109375" style="1" customWidth="1"/>
    <col min="20" max="21" width="2.28125" style="1" customWidth="1"/>
    <col min="22" max="22" width="3.57421875" style="1" customWidth="1"/>
    <col min="23" max="23" width="6.7109375" style="1" customWidth="1"/>
    <col min="24" max="24" width="5.7109375" style="1" customWidth="1"/>
    <col min="25" max="25" width="4.28125" style="1" customWidth="1"/>
    <col min="26" max="26" width="7.00390625" style="4" customWidth="1"/>
    <col min="27" max="27" width="10.00390625" style="1" customWidth="1"/>
    <col min="28" max="28" width="7.8515625" style="1" bestFit="1" customWidth="1"/>
    <col min="29" max="31" width="5.57421875" style="1" customWidth="1"/>
    <col min="32" max="32" width="3.8515625" style="1" customWidth="1"/>
    <col min="33" max="33" width="2.28125" style="1" customWidth="1"/>
    <col min="34" max="34" width="2.7109375" style="1" customWidth="1"/>
    <col min="35" max="36" width="2.28125" style="1" customWidth="1"/>
    <col min="37" max="37" width="3.57421875" style="1" customWidth="1"/>
    <col min="38" max="38" width="8.57421875" style="1" bestFit="1" customWidth="1"/>
    <col min="39" max="39" width="5.7109375" style="1" customWidth="1"/>
    <col min="40" max="40" width="4.28125" style="1" customWidth="1"/>
    <col min="41" max="41" width="6.57421875" style="1" customWidth="1"/>
    <col min="42" max="42" width="9.57421875" style="1" customWidth="1"/>
    <col min="43" max="43" width="7.7109375" style="1" customWidth="1"/>
    <col min="44" max="45" width="5.57421875" style="1" customWidth="1"/>
    <col min="46" max="46" width="3.8515625" style="1" customWidth="1"/>
    <col min="47" max="47" width="3.00390625" style="1" bestFit="1" customWidth="1"/>
    <col min="48" max="48" width="2.7109375" style="1" customWidth="1"/>
    <col min="49" max="50" width="2.28125" style="1" customWidth="1"/>
    <col min="51" max="51" width="3.57421875" style="1" customWidth="1"/>
    <col min="52" max="52" width="6.57421875" style="1" customWidth="1"/>
    <col min="53" max="53" width="5.7109375" style="1" customWidth="1"/>
    <col min="54" max="54" width="4.28125" style="1" customWidth="1"/>
    <col min="55" max="55" width="6.57421875" style="1" customWidth="1"/>
    <col min="56" max="56" width="7.7109375" style="1" bestFit="1" customWidth="1"/>
    <col min="57" max="57" width="8.8515625" style="1" customWidth="1"/>
    <col min="58" max="59" width="5.57421875" style="1" customWidth="1"/>
    <col min="60" max="60" width="3.8515625" style="1" customWidth="1"/>
    <col min="61" max="64" width="2.28125" style="1" customWidth="1"/>
    <col min="65" max="65" width="3.57421875" style="1" customWidth="1"/>
    <col min="66" max="66" width="6.57421875" style="1" customWidth="1"/>
    <col min="67" max="67" width="5.7109375" style="1" customWidth="1"/>
    <col min="68" max="68" width="4.28125" style="1" customWidth="1"/>
    <col min="69" max="69" width="6.57421875" style="1" customWidth="1"/>
    <col min="70" max="70" width="7.7109375" style="1" bestFit="1" customWidth="1"/>
    <col min="71" max="71" width="7.8515625" style="1" bestFit="1" customWidth="1"/>
    <col min="72" max="73" width="5.57421875" style="1" customWidth="1"/>
    <col min="74" max="74" width="3.8515625" style="1" customWidth="1"/>
    <col min="75" max="78" width="2.28125" style="1" customWidth="1"/>
    <col min="79" max="79" width="3.57421875" style="1" customWidth="1"/>
    <col min="80" max="80" width="6.57421875" style="1" customWidth="1"/>
    <col min="81" max="81" width="4.57421875" style="1" customWidth="1"/>
    <col min="82" max="82" width="4.28125" style="1" customWidth="1"/>
    <col min="83" max="83" width="6.57421875" style="1" customWidth="1"/>
    <col min="84" max="84" width="7.7109375" style="1" bestFit="1" customWidth="1"/>
    <col min="85" max="86" width="5.57421875" style="1" customWidth="1"/>
    <col min="87" max="87" width="3.8515625" style="1" customWidth="1"/>
    <col min="88" max="90" width="2.28125" style="1" customWidth="1"/>
    <col min="91" max="91" width="3.57421875" style="1" customWidth="1"/>
    <col min="92" max="92" width="6.57421875" style="1" customWidth="1"/>
    <col min="93" max="93" width="4.57421875" style="1" customWidth="1"/>
    <col min="94" max="94" width="4.28125" style="1" customWidth="1"/>
    <col min="95" max="95" width="6.57421875" style="1" customWidth="1"/>
    <col min="96" max="97" width="5.57421875" style="1" customWidth="1"/>
    <col min="98" max="98" width="3.8515625" style="1" customWidth="1"/>
    <col min="99" max="101" width="2.28125" style="1" customWidth="1"/>
    <col min="102" max="102" width="3.57421875" style="1" customWidth="1"/>
    <col min="103" max="103" width="6.57421875" style="1" customWidth="1"/>
    <col min="104" max="104" width="4.57421875" style="1" customWidth="1"/>
    <col min="105" max="105" width="4.28125" style="1" customWidth="1"/>
    <col min="106" max="106" width="6.57421875" style="1" customWidth="1"/>
    <col min="107" max="108" width="5.57421875" style="1" customWidth="1"/>
    <col min="109" max="109" width="3.8515625" style="1" customWidth="1"/>
    <col min="110" max="112" width="2.28125" style="1" customWidth="1"/>
    <col min="113" max="113" width="3.57421875" style="1" customWidth="1"/>
    <col min="114" max="114" width="6.57421875" style="1" customWidth="1"/>
    <col min="115" max="115" width="4.57421875" style="1" customWidth="1"/>
    <col min="116" max="116" width="4.28125" style="1" customWidth="1"/>
    <col min="117" max="16384" width="8.00390625" style="1" customWidth="1"/>
  </cols>
  <sheetData>
    <row r="1" spans="1:117" ht="15.75" thickTop="1">
      <c r="A1" s="26" t="s">
        <v>38</v>
      </c>
      <c r="B1" s="26" t="s">
        <v>0</v>
      </c>
      <c r="C1" s="26"/>
      <c r="D1" s="26"/>
      <c r="E1" s="53"/>
      <c r="F1" s="27" t="s">
        <v>1</v>
      </c>
      <c r="G1" s="28"/>
      <c r="H1" s="28"/>
      <c r="I1" s="29"/>
      <c r="J1" s="27" t="s">
        <v>2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59"/>
      <c r="W1" s="26"/>
      <c r="X1" s="26"/>
      <c r="Y1" s="26"/>
      <c r="Z1" s="26"/>
      <c r="AA1" s="26"/>
      <c r="AB1" s="27" t="s">
        <v>3</v>
      </c>
      <c r="AC1" s="60"/>
      <c r="AD1" s="60"/>
      <c r="AE1" s="60"/>
      <c r="AF1" s="60"/>
      <c r="AG1" s="60"/>
      <c r="AH1" s="60"/>
      <c r="AI1" s="60"/>
      <c r="AJ1" s="60"/>
      <c r="AK1" s="59"/>
      <c r="AL1" s="26"/>
      <c r="AM1" s="26"/>
      <c r="AN1" s="26"/>
      <c r="AO1" s="26"/>
      <c r="AP1" s="26"/>
      <c r="AQ1" s="27" t="s">
        <v>4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59"/>
      <c r="BD1" s="26"/>
      <c r="BE1" s="27" t="s">
        <v>5</v>
      </c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59"/>
      <c r="BS1" s="26" t="s">
        <v>6</v>
      </c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 t="s">
        <v>7</v>
      </c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 t="s">
        <v>8</v>
      </c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 t="s">
        <v>9</v>
      </c>
      <c r="DD1" s="26"/>
      <c r="DE1" s="26"/>
      <c r="DF1" s="26"/>
      <c r="DG1" s="26"/>
      <c r="DH1" s="26"/>
      <c r="DI1" s="26"/>
      <c r="DJ1" s="26"/>
      <c r="DK1" s="26"/>
      <c r="DL1" s="26"/>
      <c r="DM1" s="26"/>
    </row>
    <row r="2" spans="1:117" ht="52.5" thickBot="1">
      <c r="A2" s="15" t="s">
        <v>39</v>
      </c>
      <c r="B2" s="15" t="s">
        <v>10</v>
      </c>
      <c r="C2" s="15" t="s">
        <v>11</v>
      </c>
      <c r="D2" s="15" t="s">
        <v>12</v>
      </c>
      <c r="E2" s="49" t="s">
        <v>42</v>
      </c>
      <c r="F2" s="19" t="s">
        <v>13</v>
      </c>
      <c r="G2" s="20" t="s">
        <v>14</v>
      </c>
      <c r="H2" s="17" t="s">
        <v>15</v>
      </c>
      <c r="I2" s="23" t="s">
        <v>17</v>
      </c>
      <c r="J2" s="14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5" t="s">
        <v>24</v>
      </c>
      <c r="Q2" s="15" t="s">
        <v>25</v>
      </c>
      <c r="R2" s="15" t="s">
        <v>26</v>
      </c>
      <c r="S2" s="15" t="s">
        <v>27</v>
      </c>
      <c r="T2" s="15" t="s">
        <v>43</v>
      </c>
      <c r="U2" s="15" t="s">
        <v>28</v>
      </c>
      <c r="V2" s="17" t="s">
        <v>29</v>
      </c>
      <c r="W2" s="18" t="s">
        <v>30</v>
      </c>
      <c r="X2" s="15" t="s">
        <v>25</v>
      </c>
      <c r="Y2" s="15" t="s">
        <v>32</v>
      </c>
      <c r="Z2" s="16" t="s">
        <v>33</v>
      </c>
      <c r="AA2" s="49" t="s">
        <v>41</v>
      </c>
      <c r="AB2" s="14" t="s">
        <v>18</v>
      </c>
      <c r="AC2" s="15" t="s">
        <v>19</v>
      </c>
      <c r="AD2" s="15" t="s">
        <v>20</v>
      </c>
      <c r="AE2" s="15" t="s">
        <v>21</v>
      </c>
      <c r="AF2" s="15" t="s">
        <v>25</v>
      </c>
      <c r="AG2" s="15" t="s">
        <v>26</v>
      </c>
      <c r="AH2" s="15" t="s">
        <v>27</v>
      </c>
      <c r="AI2" s="15" t="s">
        <v>43</v>
      </c>
      <c r="AJ2" s="15" t="s">
        <v>28</v>
      </c>
      <c r="AK2" s="15" t="s">
        <v>29</v>
      </c>
      <c r="AL2" s="18" t="s">
        <v>30</v>
      </c>
      <c r="AM2" s="15" t="s">
        <v>25</v>
      </c>
      <c r="AN2" s="15" t="s">
        <v>32</v>
      </c>
      <c r="AO2" s="16" t="s">
        <v>33</v>
      </c>
      <c r="AP2" s="49" t="s">
        <v>41</v>
      </c>
      <c r="AQ2" s="14" t="s">
        <v>18</v>
      </c>
      <c r="AR2" s="15" t="s">
        <v>19</v>
      </c>
      <c r="AS2" s="15" t="s">
        <v>20</v>
      </c>
      <c r="AT2" s="15" t="s">
        <v>25</v>
      </c>
      <c r="AU2" s="15" t="s">
        <v>26</v>
      </c>
      <c r="AV2" s="15" t="s">
        <v>27</v>
      </c>
      <c r="AW2" s="15" t="s">
        <v>43</v>
      </c>
      <c r="AX2" s="15" t="s">
        <v>28</v>
      </c>
      <c r="AY2" s="15" t="s">
        <v>29</v>
      </c>
      <c r="AZ2" s="18" t="s">
        <v>30</v>
      </c>
      <c r="BA2" s="15" t="s">
        <v>25</v>
      </c>
      <c r="BB2" s="15" t="s">
        <v>32</v>
      </c>
      <c r="BC2" s="16" t="s">
        <v>33</v>
      </c>
      <c r="BD2" s="49" t="s">
        <v>41</v>
      </c>
      <c r="BE2" s="14" t="s">
        <v>18</v>
      </c>
      <c r="BF2" s="15" t="s">
        <v>19</v>
      </c>
      <c r="BG2" s="15" t="s">
        <v>20</v>
      </c>
      <c r="BH2" s="15" t="s">
        <v>25</v>
      </c>
      <c r="BI2" s="15" t="s">
        <v>26</v>
      </c>
      <c r="BJ2" s="15" t="s">
        <v>27</v>
      </c>
      <c r="BK2" s="15" t="s">
        <v>43</v>
      </c>
      <c r="BL2" s="15" t="s">
        <v>28</v>
      </c>
      <c r="BM2" s="15" t="s">
        <v>29</v>
      </c>
      <c r="BN2" s="18" t="s">
        <v>30</v>
      </c>
      <c r="BO2" s="15" t="s">
        <v>25</v>
      </c>
      <c r="BP2" s="15" t="s">
        <v>32</v>
      </c>
      <c r="BQ2" s="16" t="s">
        <v>33</v>
      </c>
      <c r="BR2" s="49" t="s">
        <v>41</v>
      </c>
      <c r="BS2" s="14" t="s">
        <v>18</v>
      </c>
      <c r="BT2" s="15" t="s">
        <v>19</v>
      </c>
      <c r="BU2" s="15" t="s">
        <v>20</v>
      </c>
      <c r="BV2" s="15" t="s">
        <v>25</v>
      </c>
      <c r="BW2" s="15" t="s">
        <v>26</v>
      </c>
      <c r="BX2" s="15" t="s">
        <v>27</v>
      </c>
      <c r="BY2" s="15" t="s">
        <v>43</v>
      </c>
      <c r="BZ2" s="15" t="s">
        <v>28</v>
      </c>
      <c r="CA2" s="15" t="s">
        <v>29</v>
      </c>
      <c r="CB2" s="18" t="s">
        <v>30</v>
      </c>
      <c r="CC2" s="15" t="s">
        <v>25</v>
      </c>
      <c r="CD2" s="15" t="s">
        <v>32</v>
      </c>
      <c r="CE2" s="16" t="s">
        <v>33</v>
      </c>
      <c r="CF2" s="49" t="s">
        <v>41</v>
      </c>
      <c r="CG2" s="14" t="s">
        <v>18</v>
      </c>
      <c r="CH2" s="15" t="s">
        <v>19</v>
      </c>
      <c r="CI2" s="15" t="s">
        <v>25</v>
      </c>
      <c r="CJ2" s="15" t="s">
        <v>26</v>
      </c>
      <c r="CK2" s="15" t="s">
        <v>27</v>
      </c>
      <c r="CL2" s="15" t="s">
        <v>28</v>
      </c>
      <c r="CM2" s="15" t="s">
        <v>29</v>
      </c>
      <c r="CN2" s="18" t="s">
        <v>30</v>
      </c>
      <c r="CO2" s="15" t="s">
        <v>25</v>
      </c>
      <c r="CP2" s="15" t="s">
        <v>32</v>
      </c>
      <c r="CQ2" s="16" t="s">
        <v>33</v>
      </c>
      <c r="CR2" s="14" t="s">
        <v>18</v>
      </c>
      <c r="CS2" s="15" t="s">
        <v>19</v>
      </c>
      <c r="CT2" s="15" t="s">
        <v>25</v>
      </c>
      <c r="CU2" s="15" t="s">
        <v>26</v>
      </c>
      <c r="CV2" s="15" t="s">
        <v>27</v>
      </c>
      <c r="CW2" s="15" t="s">
        <v>28</v>
      </c>
      <c r="CX2" s="15" t="s">
        <v>29</v>
      </c>
      <c r="CY2" s="18" t="s">
        <v>30</v>
      </c>
      <c r="CZ2" s="15" t="s">
        <v>25</v>
      </c>
      <c r="DA2" s="15" t="s">
        <v>32</v>
      </c>
      <c r="DB2" s="16" t="s">
        <v>33</v>
      </c>
      <c r="DC2" s="14" t="s">
        <v>18</v>
      </c>
      <c r="DD2" s="15" t="s">
        <v>19</v>
      </c>
      <c r="DE2" s="15" t="s">
        <v>25</v>
      </c>
      <c r="DF2" s="15" t="s">
        <v>26</v>
      </c>
      <c r="DG2" s="15" t="s">
        <v>27</v>
      </c>
      <c r="DH2" s="15" t="s">
        <v>28</v>
      </c>
      <c r="DI2" s="15" t="s">
        <v>29</v>
      </c>
      <c r="DJ2" s="18" t="s">
        <v>30</v>
      </c>
      <c r="DK2" s="15" t="s">
        <v>25</v>
      </c>
      <c r="DL2" s="15" t="s">
        <v>32</v>
      </c>
      <c r="DM2" s="16" t="s">
        <v>33</v>
      </c>
    </row>
    <row r="3" spans="1:117" ht="15.75" thickTop="1">
      <c r="A3" s="39"/>
      <c r="B3" s="39" t="s">
        <v>54</v>
      </c>
      <c r="C3" s="39"/>
      <c r="D3" s="39"/>
      <c r="E3" s="50"/>
      <c r="F3" s="40"/>
      <c r="G3" s="41"/>
      <c r="H3" s="42"/>
      <c r="I3" s="43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2"/>
      <c r="W3" s="44"/>
      <c r="X3" s="39"/>
      <c r="Y3" s="39"/>
      <c r="Z3" s="45"/>
      <c r="AA3" s="50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44"/>
      <c r="AM3" s="39"/>
      <c r="AN3" s="39"/>
      <c r="AO3" s="45"/>
      <c r="AP3" s="50"/>
      <c r="AQ3" s="38"/>
      <c r="AR3" s="39"/>
      <c r="AS3" s="39"/>
      <c r="AT3" s="39"/>
      <c r="AU3" s="39"/>
      <c r="AV3" s="39"/>
      <c r="AW3" s="39"/>
      <c r="AX3" s="39"/>
      <c r="AY3" s="39"/>
      <c r="AZ3" s="44"/>
      <c r="BA3" s="39"/>
      <c r="BB3" s="39"/>
      <c r="BC3" s="45"/>
      <c r="BD3" s="50"/>
      <c r="BE3" s="38"/>
      <c r="BF3" s="39"/>
      <c r="BG3" s="39"/>
      <c r="BH3" s="39"/>
      <c r="BI3" s="39"/>
      <c r="BJ3" s="39"/>
      <c r="BK3" s="39"/>
      <c r="BL3" s="39"/>
      <c r="BM3" s="39"/>
      <c r="BN3" s="44"/>
      <c r="BO3" s="39"/>
      <c r="BP3" s="39"/>
      <c r="BQ3" s="45"/>
      <c r="BR3" s="50"/>
      <c r="BS3" s="38"/>
      <c r="BT3" s="39"/>
      <c r="BU3" s="39"/>
      <c r="BV3" s="39"/>
      <c r="BW3" s="39"/>
      <c r="BX3" s="39"/>
      <c r="BY3" s="39"/>
      <c r="BZ3" s="39"/>
      <c r="CA3" s="39"/>
      <c r="CB3" s="44"/>
      <c r="CC3" s="39"/>
      <c r="CD3" s="39"/>
      <c r="CE3" s="45"/>
      <c r="CF3" s="50"/>
      <c r="CG3" s="38"/>
      <c r="CH3" s="39"/>
      <c r="CI3" s="39"/>
      <c r="CJ3" s="39"/>
      <c r="CK3" s="39"/>
      <c r="CL3" s="39"/>
      <c r="CM3" s="39"/>
      <c r="CN3" s="44"/>
      <c r="CO3" s="39"/>
      <c r="CP3" s="39"/>
      <c r="CQ3" s="45"/>
      <c r="CR3" s="38"/>
      <c r="CS3" s="39"/>
      <c r="CT3" s="39"/>
      <c r="CU3" s="39"/>
      <c r="CV3" s="39"/>
      <c r="CW3" s="39"/>
      <c r="CX3" s="39"/>
      <c r="CY3" s="44"/>
      <c r="CZ3" s="39"/>
      <c r="DA3" s="39"/>
      <c r="DB3" s="45"/>
      <c r="DC3" s="38"/>
      <c r="DD3" s="39"/>
      <c r="DE3" s="39"/>
      <c r="DF3" s="39"/>
      <c r="DG3" s="39"/>
      <c r="DH3" s="39"/>
      <c r="DI3" s="39"/>
      <c r="DJ3" s="44"/>
      <c r="DK3" s="39"/>
      <c r="DL3" s="39"/>
      <c r="DM3" s="45"/>
    </row>
    <row r="4" spans="1:117" ht="15">
      <c r="A4" s="13"/>
      <c r="B4" s="64" t="s">
        <v>69</v>
      </c>
      <c r="C4" s="56"/>
      <c r="D4" s="56" t="s">
        <v>54</v>
      </c>
      <c r="E4" s="52">
        <f>AA4+AP4+BD4</f>
        <v>155.80868023781727</v>
      </c>
      <c r="F4" s="65">
        <f>G4+H4+I4</f>
        <v>146.98</v>
      </c>
      <c r="G4" s="21">
        <f>W4+AL4+AZ4+BN4+CB4+CN4+CY4+DJ4</f>
        <v>128.98</v>
      </c>
      <c r="H4" s="7">
        <f>Y4+AN4+BB4+BP4+CD4+CP4+DA4+DL4</f>
        <v>0</v>
      </c>
      <c r="I4" s="25">
        <f>Q4+AF4+AT4+BH4+BV4+CI4+CT4+DE4</f>
        <v>18</v>
      </c>
      <c r="J4" s="11">
        <v>76.27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12"/>
      <c r="W4" s="6">
        <f>J4+K4+L4+M4+N4+O4+P4</f>
        <v>76.27</v>
      </c>
      <c r="X4" s="9">
        <f>Q4</f>
        <v>0</v>
      </c>
      <c r="Y4" s="3">
        <f>(R4*5)+(S4*10)+(T4*15)+(U4*10)+(V4*20)</f>
        <v>0</v>
      </c>
      <c r="Z4" s="10">
        <f>W4+X4+Y4</f>
        <v>76.27</v>
      </c>
      <c r="AA4" s="51">
        <f>(MIN(Z$4:Z$28)/Z4)*100</f>
        <v>50.50478562999869</v>
      </c>
      <c r="AB4" s="11">
        <v>23.84</v>
      </c>
      <c r="AC4" s="2"/>
      <c r="AD4" s="2"/>
      <c r="AE4" s="2"/>
      <c r="AF4" s="3"/>
      <c r="AG4" s="3"/>
      <c r="AH4" s="3"/>
      <c r="AI4" s="3"/>
      <c r="AJ4" s="3"/>
      <c r="AK4" s="3"/>
      <c r="AL4" s="6">
        <f>AB4+AC4+AD4+AE4</f>
        <v>23.84</v>
      </c>
      <c r="AM4" s="9">
        <f>AF4</f>
        <v>0</v>
      </c>
      <c r="AN4" s="3">
        <f>(AG4*5)+(AH4*10)+(AI4*15)+(AJ4*10)+(AK4*20)</f>
        <v>0</v>
      </c>
      <c r="AO4" s="10">
        <f>AL4+AM4+AN4</f>
        <v>23.84</v>
      </c>
      <c r="AP4" s="51">
        <f>(MIN(AO$4:AO$28)/AO4)*100</f>
        <v>63.46476510067115</v>
      </c>
      <c r="AQ4" s="11">
        <v>28.87</v>
      </c>
      <c r="AR4" s="2"/>
      <c r="AS4" s="2"/>
      <c r="AT4" s="3">
        <v>18</v>
      </c>
      <c r="AU4" s="3"/>
      <c r="AV4" s="3"/>
      <c r="AW4" s="3"/>
      <c r="AX4" s="3"/>
      <c r="AY4" s="3"/>
      <c r="AZ4" s="6">
        <f>AQ4+AR4+AS4</f>
        <v>28.87</v>
      </c>
      <c r="BA4" s="9">
        <f>AT4</f>
        <v>18</v>
      </c>
      <c r="BB4" s="3">
        <f>(AU4*5)+(AV4*10)+(AW4*15)+(AX4*10)+(AY4*20)</f>
        <v>0</v>
      </c>
      <c r="BC4" s="10">
        <f>AZ4+BA4+BB4</f>
        <v>46.870000000000005</v>
      </c>
      <c r="BD4" s="51">
        <f>(MIN(BC$4:BC$28)/BC4)*100</f>
        <v>41.83912950714742</v>
      </c>
      <c r="BE4" s="11"/>
      <c r="BF4" s="2"/>
      <c r="BG4" s="2"/>
      <c r="BH4" s="3"/>
      <c r="BI4" s="3"/>
      <c r="BJ4" s="3"/>
      <c r="BK4" s="3"/>
      <c r="BL4" s="3"/>
      <c r="BM4" s="3"/>
      <c r="BN4" s="6">
        <f>BE4+BF4+BG4</f>
        <v>0</v>
      </c>
      <c r="BO4" s="9">
        <f>BH4</f>
        <v>0</v>
      </c>
      <c r="BP4" s="3">
        <f>(BI4*5)+(BJ4*10)+(BK4*15)+(BL4*10)+(BM4*20)</f>
        <v>0</v>
      </c>
      <c r="BQ4" s="10">
        <f>BN4+BO4+BP4</f>
        <v>0</v>
      </c>
      <c r="BR4" s="51" t="e">
        <f>(MIN(BQ$4:BQ$27)/BQ4)*100</f>
        <v>#DIV/0!</v>
      </c>
      <c r="BS4" s="11"/>
      <c r="BT4" s="2"/>
      <c r="BU4" s="2"/>
      <c r="BV4" s="3"/>
      <c r="BW4" s="3"/>
      <c r="BX4" s="3"/>
      <c r="BY4" s="3"/>
      <c r="BZ4" s="3"/>
      <c r="CA4" s="3"/>
      <c r="CB4" s="6"/>
      <c r="CC4" s="9"/>
      <c r="CD4" s="3"/>
      <c r="CE4" s="10"/>
      <c r="CF4" s="58"/>
      <c r="CG4" s="11"/>
      <c r="CH4" s="2"/>
      <c r="CI4" s="3"/>
      <c r="CJ4" s="3"/>
      <c r="CK4" s="3"/>
      <c r="CL4" s="3"/>
      <c r="CM4" s="3"/>
      <c r="CN4" s="6"/>
      <c r="CO4" s="9"/>
      <c r="CP4" s="3"/>
      <c r="CQ4" s="10"/>
      <c r="CR4" s="11"/>
      <c r="CS4" s="2"/>
      <c r="CT4" s="3"/>
      <c r="CU4" s="3"/>
      <c r="CV4" s="3"/>
      <c r="CW4" s="3"/>
      <c r="CX4" s="3"/>
      <c r="CY4" s="6"/>
      <c r="CZ4" s="9"/>
      <c r="DA4" s="3"/>
      <c r="DB4" s="10"/>
      <c r="DC4" s="11"/>
      <c r="DD4" s="2"/>
      <c r="DE4" s="3"/>
      <c r="DF4" s="3"/>
      <c r="DG4" s="3"/>
      <c r="DH4" s="3"/>
      <c r="DI4" s="3"/>
      <c r="DJ4" s="6"/>
      <c r="DK4" s="9"/>
      <c r="DL4" s="3"/>
      <c r="DM4" s="10"/>
    </row>
    <row r="5" spans="1:117" ht="15">
      <c r="A5" s="13"/>
      <c r="B5" s="8" t="s">
        <v>61</v>
      </c>
      <c r="C5" s="56"/>
      <c r="D5" s="56" t="s">
        <v>54</v>
      </c>
      <c r="E5" s="52">
        <f>AA5+AP5+BD5</f>
        <v>153.2959632056195</v>
      </c>
      <c r="F5" s="65">
        <f>G5+H5+I5</f>
        <v>153.15</v>
      </c>
      <c r="G5" s="21">
        <f>W5+AL5+AZ5+BN5+CB5+CN5+CY5+DJ5</f>
        <v>150.15</v>
      </c>
      <c r="H5" s="7">
        <f>Y5+AN5+BB5+BP5+CD5+CP5+DA5+DL5</f>
        <v>0</v>
      </c>
      <c r="I5" s="25">
        <f>Q5+AF5+AT5+BH5+BV5+CI5+CT5+DE5</f>
        <v>3</v>
      </c>
      <c r="J5" s="11">
        <v>88.92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12"/>
      <c r="W5" s="6">
        <f>J5+K5+L5+M5+N5+O5+P5</f>
        <v>88.92</v>
      </c>
      <c r="X5" s="9">
        <f>Q5</f>
        <v>0</v>
      </c>
      <c r="Y5" s="3">
        <f>(R5*5)+(S5*10)+(T5*15)+(U5*10)+(V5*20)</f>
        <v>0</v>
      </c>
      <c r="Z5" s="10">
        <f>W5+X5+Y5</f>
        <v>88.92</v>
      </c>
      <c r="AA5" s="51">
        <f>(MIN(Z$4:Z$28)/Z5)*100</f>
        <v>43.31983805668017</v>
      </c>
      <c r="AB5" s="36">
        <v>25.49</v>
      </c>
      <c r="AC5" s="2"/>
      <c r="AD5" s="2"/>
      <c r="AE5" s="2"/>
      <c r="AF5" s="3"/>
      <c r="AG5" s="3"/>
      <c r="AH5" s="3"/>
      <c r="AI5" s="3"/>
      <c r="AJ5" s="3"/>
      <c r="AK5" s="3"/>
      <c r="AL5" s="6">
        <f>AB5+AC5+AD5+AE5</f>
        <v>25.49</v>
      </c>
      <c r="AM5" s="9">
        <f>AF5</f>
        <v>0</v>
      </c>
      <c r="AN5" s="3">
        <f>(AG5*5)+(AH5*10)+(AI5*15)+(AJ5*10)+(AK5*20)</f>
        <v>0</v>
      </c>
      <c r="AO5" s="10">
        <f>AL5+AM5+AN5</f>
        <v>25.49</v>
      </c>
      <c r="AP5" s="51">
        <f>(MIN(AO$4:AO$28)/AO5)*100</f>
        <v>59.356610435464894</v>
      </c>
      <c r="AQ5" s="11">
        <v>35.74</v>
      </c>
      <c r="AR5" s="2"/>
      <c r="AS5" s="2"/>
      <c r="AT5" s="3">
        <v>3</v>
      </c>
      <c r="AU5" s="3"/>
      <c r="AV5" s="3"/>
      <c r="AW5" s="3"/>
      <c r="AX5" s="3"/>
      <c r="AY5" s="3"/>
      <c r="AZ5" s="6">
        <f>AQ5+AR5+AS5</f>
        <v>35.74</v>
      </c>
      <c r="BA5" s="9">
        <f>AT5</f>
        <v>3</v>
      </c>
      <c r="BB5" s="3">
        <f>(AU5*5)+(AV5*10)+(AW5*15)+(AX5*10)+(AY5*20)</f>
        <v>0</v>
      </c>
      <c r="BC5" s="10">
        <f>AZ5+BA5+BB5</f>
        <v>38.74</v>
      </c>
      <c r="BD5" s="51">
        <f>(MIN(BC$4:BC$28)/BC5)*100</f>
        <v>50.619514713474445</v>
      </c>
      <c r="BE5" s="11"/>
      <c r="BF5" s="2"/>
      <c r="BG5" s="2"/>
      <c r="BH5" s="3"/>
      <c r="BI5" s="3"/>
      <c r="BJ5" s="3"/>
      <c r="BK5" s="3"/>
      <c r="BL5" s="3"/>
      <c r="BM5" s="3"/>
      <c r="BN5" s="6">
        <f>BE5+BF5+BG5</f>
        <v>0</v>
      </c>
      <c r="BO5" s="9">
        <f>BH5</f>
        <v>0</v>
      </c>
      <c r="BP5" s="3">
        <f>(BI5*5)+(BJ5*10)+(BK5*15)+(BL5*10)+(BM5*20)</f>
        <v>0</v>
      </c>
      <c r="BQ5" s="10">
        <f>BN5+BO5+BP5</f>
        <v>0</v>
      </c>
      <c r="BR5" s="51" t="e">
        <f>(MIN(BQ$4:BQ$27)/BQ5)*100</f>
        <v>#DIV/0!</v>
      </c>
      <c r="BS5" s="11"/>
      <c r="BT5" s="2"/>
      <c r="BU5" s="2"/>
      <c r="BV5" s="3"/>
      <c r="BW5" s="3"/>
      <c r="BX5" s="3"/>
      <c r="BY5" s="3"/>
      <c r="BZ5" s="3"/>
      <c r="CA5" s="3"/>
      <c r="CB5" s="6">
        <f>BS5+BT5+BU5</f>
        <v>0</v>
      </c>
      <c r="CC5" s="9">
        <f>BV5</f>
        <v>0</v>
      </c>
      <c r="CD5" s="3">
        <f>(BW5*5)+(BX5*10)+(BY5*15)+(BZ5*10)+(CA5*20)</f>
        <v>0</v>
      </c>
      <c r="CE5" s="10">
        <f>CB5+CC5+CD5</f>
        <v>0</v>
      </c>
      <c r="CF5" s="51" t="e">
        <f>(MIN(CE$4:CE$25)/CE5)*100</f>
        <v>#DIV/0!</v>
      </c>
      <c r="CG5" s="11"/>
      <c r="CH5" s="2"/>
      <c r="CI5" s="3"/>
      <c r="CJ5" s="3"/>
      <c r="CK5" s="3"/>
      <c r="CL5" s="3"/>
      <c r="CM5" s="3"/>
      <c r="CN5" s="6">
        <f>CG5+CH5</f>
        <v>0</v>
      </c>
      <c r="CO5" s="9">
        <f>CH5</f>
        <v>0</v>
      </c>
      <c r="CP5" s="3">
        <f>(CJ5*3)+(CK5*5)+(CL5*5)+(CM5*20)</f>
        <v>0</v>
      </c>
      <c r="CQ5" s="10">
        <f>CN5+CO5+CP5</f>
        <v>0</v>
      </c>
      <c r="CR5" s="11"/>
      <c r="CS5" s="2"/>
      <c r="CT5" s="3"/>
      <c r="CU5" s="3"/>
      <c r="CV5" s="3"/>
      <c r="CW5" s="3"/>
      <c r="CX5" s="3"/>
      <c r="CY5" s="6">
        <f>CR5+CS5</f>
        <v>0</v>
      </c>
      <c r="CZ5" s="9">
        <f>CS5</f>
        <v>0</v>
      </c>
      <c r="DA5" s="3">
        <f>(CU5*3)+(CV5*5)+(CW5*5)+(CX5*20)</f>
        <v>0</v>
      </c>
      <c r="DB5" s="10">
        <f>CY5+CZ5+DA5</f>
        <v>0</v>
      </c>
      <c r="DC5" s="11"/>
      <c r="DD5" s="2"/>
      <c r="DE5" s="3"/>
      <c r="DF5" s="3"/>
      <c r="DG5" s="3"/>
      <c r="DH5" s="3"/>
      <c r="DI5" s="3"/>
      <c r="DJ5" s="6">
        <f>DC5+DD5</f>
        <v>0</v>
      </c>
      <c r="DK5" s="9">
        <f>DD5</f>
        <v>0</v>
      </c>
      <c r="DL5" s="3">
        <f>(DF5*3)+(DG5*5)+(DH5*5)+(DI5*20)</f>
        <v>0</v>
      </c>
      <c r="DM5" s="10">
        <f>DJ5+DK5+DL5</f>
        <v>0</v>
      </c>
    </row>
    <row r="6" spans="1:117" ht="15">
      <c r="A6" s="13"/>
      <c r="B6" s="1" t="s">
        <v>53</v>
      </c>
      <c r="C6" s="5"/>
      <c r="D6" s="5" t="s">
        <v>54</v>
      </c>
      <c r="E6" s="52">
        <f>AA6+AP6+BD6</f>
        <v>109.47494617422662</v>
      </c>
      <c r="F6" s="65">
        <f>G6+H6+I6</f>
        <v>250.67000000000002</v>
      </c>
      <c r="G6" s="21">
        <f>W6+AL6+AZ6+BN6+CB6+CN6+CY6+DJ6</f>
        <v>247.67000000000002</v>
      </c>
      <c r="H6" s="7">
        <f>Y6+AN6+BB6+BP6+CD6+CP6+DA6+DL6</f>
        <v>0</v>
      </c>
      <c r="I6" s="25">
        <f>Q6+AF6+AT6+BH6+BV6+CI6+CT6+DE6</f>
        <v>3</v>
      </c>
      <c r="J6" s="61">
        <v>170.8</v>
      </c>
      <c r="K6" s="2"/>
      <c r="L6" s="2"/>
      <c r="M6" s="2"/>
      <c r="N6" s="2"/>
      <c r="O6" s="2"/>
      <c r="P6" s="2"/>
      <c r="Q6" s="3"/>
      <c r="S6" s="3"/>
      <c r="T6" s="3"/>
      <c r="U6" s="3"/>
      <c r="V6" s="12"/>
      <c r="W6" s="6">
        <f>J6+K6+L6+M6+N6+O6+P6</f>
        <v>170.8</v>
      </c>
      <c r="X6" s="9">
        <f>Q6</f>
        <v>0</v>
      </c>
      <c r="Y6" s="3">
        <f>(R6*5)+(S6*10)+(T6*15)+(U6*10)+(V6*20)</f>
        <v>0</v>
      </c>
      <c r="Z6" s="10">
        <f>W6+X6+Y6</f>
        <v>170.8</v>
      </c>
      <c r="AA6" s="51">
        <f>(MIN(Z$4:Z$28)/Z6)*100</f>
        <v>22.552693208430913</v>
      </c>
      <c r="AB6" s="61">
        <v>35.04</v>
      </c>
      <c r="AC6" s="2"/>
      <c r="AD6" s="2"/>
      <c r="AE6" s="2"/>
      <c r="AF6" s="3"/>
      <c r="AG6" s="3"/>
      <c r="AI6" s="3"/>
      <c r="AK6" s="3"/>
      <c r="AL6" s="6">
        <f>AB6+AC6+AD6+AE6</f>
        <v>35.04</v>
      </c>
      <c r="AM6" s="9">
        <f>AF6</f>
        <v>0</v>
      </c>
      <c r="AN6" s="3">
        <f>(AG6*5)+(AH6*10)+(AI6*15)+(AJ6*10)+(AK6*20)</f>
        <v>0</v>
      </c>
      <c r="AO6" s="10">
        <f>AL6+AM6+AN6</f>
        <v>35.04</v>
      </c>
      <c r="AP6" s="51">
        <f>(MIN(AO$4:AO$28)/AO6)*100</f>
        <v>43.17922374429224</v>
      </c>
      <c r="AQ6" s="61">
        <v>41.83</v>
      </c>
      <c r="AR6" s="2"/>
      <c r="AS6" s="2"/>
      <c r="AT6" s="1">
        <v>3</v>
      </c>
      <c r="AV6" s="3"/>
      <c r="AW6" s="3"/>
      <c r="AX6" s="3"/>
      <c r="AY6" s="3"/>
      <c r="AZ6" s="6">
        <f>AQ6+AR6+AS6</f>
        <v>41.83</v>
      </c>
      <c r="BA6" s="9">
        <f>AT6</f>
        <v>3</v>
      </c>
      <c r="BB6" s="3">
        <f>(AU6*5)+(AV6*10)+(AW6*15)+(AX6*10)+(AY6*20)</f>
        <v>0</v>
      </c>
      <c r="BC6" s="10">
        <f>AZ6+BA6+BB6</f>
        <v>44.83</v>
      </c>
      <c r="BD6" s="51">
        <f>(MIN(BC$4:BC$28)/BC6)*100</f>
        <v>43.74302922150346</v>
      </c>
      <c r="BE6" s="11"/>
      <c r="BF6" s="2"/>
      <c r="BG6" s="2"/>
      <c r="BH6" s="3"/>
      <c r="BI6" s="3"/>
      <c r="BJ6" s="3"/>
      <c r="BK6" s="3"/>
      <c r="BL6" s="3"/>
      <c r="BM6" s="3"/>
      <c r="BN6" s="6">
        <f>BE6+BF6+BG6</f>
        <v>0</v>
      </c>
      <c r="BO6" s="9">
        <f>BH6</f>
        <v>0</v>
      </c>
      <c r="BP6" s="3">
        <f>(BI6*5)+(BJ6*10)+(BK6*15)+(BL6*10)+(BM6*20)</f>
        <v>0</v>
      </c>
      <c r="BQ6" s="10">
        <f>BN6+BO6+BP6</f>
        <v>0</v>
      </c>
      <c r="BR6" s="51" t="e">
        <f>(MIN(BQ$4:BQ$27)/BQ6)*100</f>
        <v>#DIV/0!</v>
      </c>
      <c r="BS6" s="11"/>
      <c r="BT6" s="2"/>
      <c r="BU6" s="2"/>
      <c r="BV6" s="3"/>
      <c r="BW6" s="3"/>
      <c r="BX6" s="3"/>
      <c r="BY6" s="3"/>
      <c r="BZ6" s="3"/>
      <c r="CA6" s="3"/>
      <c r="CB6" s="6">
        <f>BS6+BT6+BU6</f>
        <v>0</v>
      </c>
      <c r="CC6" s="9">
        <f>BV6</f>
        <v>0</v>
      </c>
      <c r="CD6" s="3">
        <f>(BW6*5)+(BX6*10)+(BY6*15)+(BZ6*10)+(CA6*20)</f>
        <v>0</v>
      </c>
      <c r="CE6" s="10">
        <f>CB6+CC6+CD6</f>
        <v>0</v>
      </c>
      <c r="CF6" s="51" t="e">
        <f>(MIN(CE$4:CE$25)/CE6)*100</f>
        <v>#DIV/0!</v>
      </c>
      <c r="CG6" s="11"/>
      <c r="CH6" s="2"/>
      <c r="CI6" s="3"/>
      <c r="CJ6" s="3"/>
      <c r="CK6" s="3"/>
      <c r="CL6" s="3"/>
      <c r="CM6" s="3"/>
      <c r="CN6" s="6">
        <f>CG6+CH6</f>
        <v>0</v>
      </c>
      <c r="CO6" s="9">
        <f>CH6</f>
        <v>0</v>
      </c>
      <c r="CP6" s="3">
        <f>(CJ6*3)+(CK6*5)+(CL6*5)+(CM6*20)</f>
        <v>0</v>
      </c>
      <c r="CQ6" s="10">
        <f>CN6+CO6+CP6</f>
        <v>0</v>
      </c>
      <c r="CR6" s="11"/>
      <c r="CS6" s="2"/>
      <c r="CT6" s="3"/>
      <c r="CU6" s="3"/>
      <c r="CV6" s="3"/>
      <c r="CW6" s="3"/>
      <c r="CX6" s="3"/>
      <c r="CY6" s="6">
        <f>CR6+CS6</f>
        <v>0</v>
      </c>
      <c r="CZ6" s="9">
        <f>CS6</f>
        <v>0</v>
      </c>
      <c r="DA6" s="3">
        <f>(CU6*3)+(CV6*5)+(CW6*5)+(CX6*20)</f>
        <v>0</v>
      </c>
      <c r="DB6" s="10">
        <f>CY6+CZ6+DA6</f>
        <v>0</v>
      </c>
      <c r="DC6" s="11"/>
      <c r="DD6" s="2"/>
      <c r="DE6" s="3"/>
      <c r="DF6" s="3"/>
      <c r="DG6" s="3"/>
      <c r="DH6" s="3"/>
      <c r="DI6" s="3"/>
      <c r="DJ6" s="6">
        <f>DC6+DD6</f>
        <v>0</v>
      </c>
      <c r="DK6" s="9">
        <f>DD6</f>
        <v>0</v>
      </c>
      <c r="DL6" s="3">
        <f>(DF6*3)+(DG6*5)+(DH6*5)+(DI6*20)</f>
        <v>0</v>
      </c>
      <c r="DM6" s="10">
        <f>DJ6+DK6+DL6</f>
        <v>0</v>
      </c>
    </row>
    <row r="7" spans="1:117" ht="15">
      <c r="A7" s="13"/>
      <c r="B7" s="1" t="s">
        <v>68</v>
      </c>
      <c r="C7" s="5"/>
      <c r="D7" s="5" t="s">
        <v>54</v>
      </c>
      <c r="E7" s="52">
        <f>AA7+AP7+BD7</f>
        <v>108.07014280340367</v>
      </c>
      <c r="F7" s="65">
        <f>G7+H7+I7</f>
        <v>223.5</v>
      </c>
      <c r="G7" s="21">
        <f>W7+AL7+AZ7+BN7+CB7+CN7+CY7+DJ7</f>
        <v>220.5</v>
      </c>
      <c r="H7" s="7">
        <f>Y7+AN7+BB7+BP7+CD7+CP7+DA7+DL7</f>
        <v>0</v>
      </c>
      <c r="I7" s="25">
        <f>Q7+AF7+AT7+BH7+BV7+CI7+CT7+DE7</f>
        <v>3</v>
      </c>
      <c r="J7" s="61">
        <v>135.81</v>
      </c>
      <c r="K7" s="2"/>
      <c r="L7" s="2"/>
      <c r="M7" s="2"/>
      <c r="N7" s="2"/>
      <c r="O7" s="2"/>
      <c r="P7" s="2"/>
      <c r="Q7" s="3"/>
      <c r="S7" s="3"/>
      <c r="T7" s="3"/>
      <c r="U7" s="3"/>
      <c r="V7" s="12"/>
      <c r="W7" s="6">
        <f>J7+K7+L7+M7+N7+O7+P7</f>
        <v>135.81</v>
      </c>
      <c r="X7" s="9">
        <f>Q7</f>
        <v>0</v>
      </c>
      <c r="Y7" s="3">
        <f>(R7*5)+(S7*10)+(T7*15)+(U7*10)+(V7*20)</f>
        <v>0</v>
      </c>
      <c r="Z7" s="10">
        <f>W7+X7+Y7</f>
        <v>135.81</v>
      </c>
      <c r="AA7" s="51">
        <f>(MIN(Z$4:Z$28)/Z7)*100</f>
        <v>28.363154406891983</v>
      </c>
      <c r="AB7" s="61">
        <v>36.64</v>
      </c>
      <c r="AC7" s="2"/>
      <c r="AD7" s="2"/>
      <c r="AE7" s="2"/>
      <c r="AF7" s="3"/>
      <c r="AG7" s="3"/>
      <c r="AI7" s="3"/>
      <c r="AK7" s="3"/>
      <c r="AL7" s="6">
        <f>AB7+AC7+AD7+AE7</f>
        <v>36.64</v>
      </c>
      <c r="AM7" s="9">
        <f>AF7</f>
        <v>0</v>
      </c>
      <c r="AN7" s="3">
        <f>(AG7*5)+(AH7*10)+(AI7*15)+(AJ7*10)+(AK7*20)</f>
        <v>0</v>
      </c>
      <c r="AO7" s="10">
        <f>AL7+AM7+AN7</f>
        <v>36.64</v>
      </c>
      <c r="AP7" s="51">
        <f>(MIN(AO$4:AO$28)/AO7)*100</f>
        <v>41.293668122270745</v>
      </c>
      <c r="AQ7" s="61">
        <v>48.05</v>
      </c>
      <c r="AR7" s="2"/>
      <c r="AS7" s="2"/>
      <c r="AT7" s="1">
        <v>3</v>
      </c>
      <c r="AV7" s="3"/>
      <c r="AW7" s="3"/>
      <c r="AX7" s="3"/>
      <c r="AY7" s="3"/>
      <c r="AZ7" s="6">
        <f>AQ7+AR7+AS7</f>
        <v>48.05</v>
      </c>
      <c r="BA7" s="9">
        <f>AT7</f>
        <v>3</v>
      </c>
      <c r="BB7" s="3">
        <f>(AU7*5)+(AV7*10)+(AW7*15)+(AX7*10)+(AY7*20)</f>
        <v>0</v>
      </c>
      <c r="BC7" s="10">
        <f>AZ7+BA7+BB7</f>
        <v>51.05</v>
      </c>
      <c r="BD7" s="51">
        <f>(MIN(BC$4:BC$28)/BC7)*100</f>
        <v>38.413320274240945</v>
      </c>
      <c r="BE7" s="11"/>
      <c r="BF7" s="2"/>
      <c r="BG7" s="2"/>
      <c r="BH7" s="3"/>
      <c r="BI7" s="3"/>
      <c r="BJ7" s="3"/>
      <c r="BK7" s="3"/>
      <c r="BL7" s="3"/>
      <c r="BM7" s="3"/>
      <c r="BN7" s="6">
        <f>BE7+BF7+BG7</f>
        <v>0</v>
      </c>
      <c r="BO7" s="9">
        <f>BH7</f>
        <v>0</v>
      </c>
      <c r="BP7" s="3">
        <f>(BI7*5)+(BJ7*10)+(BK7*15)+(BL7*10)+(BM7*20)</f>
        <v>0</v>
      </c>
      <c r="BQ7" s="10">
        <f>BN7+BO7+BP7</f>
        <v>0</v>
      </c>
      <c r="BR7" s="51" t="e">
        <f>(MIN(BQ$4:BQ$27)/BQ7)*100</f>
        <v>#DIV/0!</v>
      </c>
      <c r="BS7" s="11"/>
      <c r="BT7" s="2"/>
      <c r="BU7" s="2"/>
      <c r="BV7" s="3"/>
      <c r="BW7" s="3"/>
      <c r="BX7" s="3"/>
      <c r="BY7" s="3"/>
      <c r="BZ7" s="3"/>
      <c r="CA7" s="3"/>
      <c r="CB7" s="6">
        <f>BS7+BT7+BU7</f>
        <v>0</v>
      </c>
      <c r="CC7" s="9">
        <f>BV7</f>
        <v>0</v>
      </c>
      <c r="CD7" s="3">
        <f>(BW7*5)+(BX7*10)+(BY7*15)+(BZ7*10)+(CA7*20)</f>
        <v>0</v>
      </c>
      <c r="CE7" s="10">
        <f>CB7+CC7+CD7</f>
        <v>0</v>
      </c>
      <c r="CF7" s="51" t="e">
        <f>(MIN(CE$4:CE$25)/CE7)*100</f>
        <v>#DIV/0!</v>
      </c>
      <c r="CG7" s="11"/>
      <c r="CH7" s="2"/>
      <c r="CI7" s="3"/>
      <c r="CJ7" s="3"/>
      <c r="CK7" s="3"/>
      <c r="CL7" s="3"/>
      <c r="CM7" s="3"/>
      <c r="CN7" s="6">
        <f>CG7+CH7</f>
        <v>0</v>
      </c>
      <c r="CO7" s="9">
        <f>CH7</f>
        <v>0</v>
      </c>
      <c r="CP7" s="3">
        <f>(CJ7*3)+(CK7*5)+(CL7*5)+(CM7*20)</f>
        <v>0</v>
      </c>
      <c r="CQ7" s="10">
        <f>CN7+CO7+CP7</f>
        <v>0</v>
      </c>
      <c r="CR7" s="11"/>
      <c r="CS7" s="2"/>
      <c r="CT7" s="3"/>
      <c r="CU7" s="3"/>
      <c r="CV7" s="3"/>
      <c r="CW7" s="3"/>
      <c r="CX7" s="3"/>
      <c r="CY7" s="6">
        <f>CR7+CS7</f>
        <v>0</v>
      </c>
      <c r="CZ7" s="9">
        <f>CS7</f>
        <v>0</v>
      </c>
      <c r="DA7" s="3">
        <f>(CU7*3)+(CV7*5)+(CW7*5)+(CX7*20)</f>
        <v>0</v>
      </c>
      <c r="DB7" s="10">
        <f>CY7+CZ7+DA7</f>
        <v>0</v>
      </c>
      <c r="DC7" s="11"/>
      <c r="DD7" s="2"/>
      <c r="DE7" s="3"/>
      <c r="DF7" s="3"/>
      <c r="DG7" s="3"/>
      <c r="DH7" s="3"/>
      <c r="DI7" s="3"/>
      <c r="DJ7" s="6">
        <f>DC7+DD7</f>
        <v>0</v>
      </c>
      <c r="DK7" s="9">
        <f>DD7</f>
        <v>0</v>
      </c>
      <c r="DL7" s="3">
        <f>(DF7*3)+(DG7*5)+(DH7*5)+(DI7*20)</f>
        <v>0</v>
      </c>
      <c r="DM7" s="10">
        <f>DJ7+DK7+DL7</f>
        <v>0</v>
      </c>
    </row>
    <row r="8" spans="1:117" ht="15">
      <c r="A8" s="13"/>
      <c r="B8" s="1" t="s">
        <v>67</v>
      </c>
      <c r="C8" s="5"/>
      <c r="D8" s="5" t="s">
        <v>54</v>
      </c>
      <c r="E8" s="52">
        <f>AA8+AP8+BD8</f>
        <v>79.88926384896658</v>
      </c>
      <c r="F8" s="65">
        <f>G8+H8+I8</f>
        <v>323.34000000000003</v>
      </c>
      <c r="G8" s="21">
        <f>W8+AL8+AZ8+BN8+CB8+CN8+CY8+DJ8</f>
        <v>295.34000000000003</v>
      </c>
      <c r="H8" s="7">
        <f>Y8+AN8+BB8+BP8+CD8+CP8+DA8+DL8</f>
        <v>25</v>
      </c>
      <c r="I8" s="25">
        <f>Q8+AF8+AT8+BH8+BV8+CI8+CT8+DE8</f>
        <v>3</v>
      </c>
      <c r="J8" s="61">
        <v>185.8</v>
      </c>
      <c r="K8" s="2"/>
      <c r="L8" s="2"/>
      <c r="M8" s="2"/>
      <c r="N8" s="2"/>
      <c r="O8" s="2"/>
      <c r="P8" s="2"/>
      <c r="Q8" s="3"/>
      <c r="R8" s="1">
        <v>5</v>
      </c>
      <c r="S8" s="3"/>
      <c r="T8" s="3"/>
      <c r="U8" s="3"/>
      <c r="V8" s="12"/>
      <c r="W8" s="6">
        <f>J8+K8+L8+M8+N8+O8+P8</f>
        <v>185.8</v>
      </c>
      <c r="X8" s="9">
        <f>Q8</f>
        <v>0</v>
      </c>
      <c r="Y8" s="3">
        <f>(R8*5)+(S8*10)+(T8*15)+(U8*10)+(V8*20)</f>
        <v>25</v>
      </c>
      <c r="Z8" s="10">
        <f>W8+X8+Y8</f>
        <v>210.8</v>
      </c>
      <c r="AA8" s="51">
        <f>(MIN(Z$4:Z$28)/Z8)*100</f>
        <v>18.27324478178368</v>
      </c>
      <c r="AB8" s="61">
        <v>55.27</v>
      </c>
      <c r="AC8" s="2"/>
      <c r="AD8" s="2"/>
      <c r="AE8" s="2"/>
      <c r="AF8" s="3"/>
      <c r="AG8" s="3"/>
      <c r="AI8" s="3"/>
      <c r="AK8" s="3"/>
      <c r="AL8" s="6">
        <f>AB8+AC8+AD8+AE8</f>
        <v>55.27</v>
      </c>
      <c r="AM8" s="9">
        <f>AF8</f>
        <v>0</v>
      </c>
      <c r="AN8" s="3">
        <f>(AG8*5)+(AH8*10)+(AI8*15)+(AJ8*10)+(AK8*20)</f>
        <v>0</v>
      </c>
      <c r="AO8" s="10">
        <f>AL8+AM8+AN8</f>
        <v>55.27</v>
      </c>
      <c r="AP8" s="51">
        <f>(MIN(AO$4:AO$28)/AO8)*100</f>
        <v>27.37470598878234</v>
      </c>
      <c r="AQ8" s="61">
        <v>54.27</v>
      </c>
      <c r="AR8" s="2"/>
      <c r="AS8" s="2"/>
      <c r="AT8" s="1">
        <v>3</v>
      </c>
      <c r="AV8" s="3"/>
      <c r="AW8" s="3"/>
      <c r="AX8" s="3"/>
      <c r="AY8" s="3"/>
      <c r="AZ8" s="6">
        <f>AQ8+AR8+AS8</f>
        <v>54.27</v>
      </c>
      <c r="BA8" s="9">
        <f>AT8</f>
        <v>3</v>
      </c>
      <c r="BB8" s="3">
        <f>(AU8*5)+(AV8*10)+(AW8*15)+(AX8*10)+(AY8*20)</f>
        <v>0</v>
      </c>
      <c r="BC8" s="10">
        <f>AZ8+BA8+BB8</f>
        <v>57.27</v>
      </c>
      <c r="BD8" s="51">
        <f>(MIN(BC$4:BC$28)/BC8)*100</f>
        <v>34.24131307840055</v>
      </c>
      <c r="BE8" s="11"/>
      <c r="BF8" s="2"/>
      <c r="BG8" s="2"/>
      <c r="BH8" s="3"/>
      <c r="BI8" s="3"/>
      <c r="BJ8" s="3"/>
      <c r="BK8" s="3"/>
      <c r="BL8" s="3"/>
      <c r="BM8" s="3"/>
      <c r="BN8" s="6">
        <f>BE8+BF8+BG8</f>
        <v>0</v>
      </c>
      <c r="BO8" s="9">
        <f>BH8</f>
        <v>0</v>
      </c>
      <c r="BP8" s="3">
        <f>(BI8*5)+(BJ8*10)+(BK8*15)+(BL8*10)+(BM8*20)</f>
        <v>0</v>
      </c>
      <c r="BQ8" s="10">
        <f>BN8+BO8+BP8</f>
        <v>0</v>
      </c>
      <c r="BR8" s="51" t="e">
        <f>(MIN(BQ$4:BQ$27)/BQ8)*100</f>
        <v>#DIV/0!</v>
      </c>
      <c r="BS8" s="11"/>
      <c r="BT8" s="2"/>
      <c r="BU8" s="2"/>
      <c r="BV8" s="3"/>
      <c r="BW8" s="3"/>
      <c r="BX8" s="3"/>
      <c r="BY8" s="3"/>
      <c r="BZ8" s="3"/>
      <c r="CA8" s="3"/>
      <c r="CB8" s="6"/>
      <c r="CC8" s="9"/>
      <c r="CD8" s="3"/>
      <c r="CE8" s="10"/>
      <c r="CF8" s="58"/>
      <c r="CG8" s="11"/>
      <c r="CH8" s="2"/>
      <c r="CI8" s="3"/>
      <c r="CJ8" s="3"/>
      <c r="CK8" s="3"/>
      <c r="CL8" s="3"/>
      <c r="CM8" s="3"/>
      <c r="CN8" s="6"/>
      <c r="CO8" s="9"/>
      <c r="CP8" s="3"/>
      <c r="CQ8" s="10"/>
      <c r="CR8" s="11"/>
      <c r="CS8" s="2"/>
      <c r="CT8" s="3"/>
      <c r="CU8" s="3"/>
      <c r="CV8" s="3"/>
      <c r="CW8" s="3"/>
      <c r="CX8" s="3"/>
      <c r="CY8" s="6"/>
      <c r="CZ8" s="9"/>
      <c r="DA8" s="3"/>
      <c r="DB8" s="10"/>
      <c r="DC8" s="11"/>
      <c r="DD8" s="2"/>
      <c r="DE8" s="3"/>
      <c r="DF8" s="3"/>
      <c r="DG8" s="3"/>
      <c r="DH8" s="3"/>
      <c r="DI8" s="3"/>
      <c r="DJ8" s="6"/>
      <c r="DK8" s="9"/>
      <c r="DL8" s="3"/>
      <c r="DM8" s="10"/>
    </row>
    <row r="9" spans="1:117" ht="15">
      <c r="A9" s="13"/>
      <c r="B9" s="46" t="s">
        <v>58</v>
      </c>
      <c r="C9" s="5"/>
      <c r="D9" s="5"/>
      <c r="E9" s="52"/>
      <c r="F9" s="65"/>
      <c r="G9" s="21"/>
      <c r="H9" s="7"/>
      <c r="I9" s="25"/>
      <c r="J9" s="61"/>
      <c r="K9" s="2"/>
      <c r="L9" s="2"/>
      <c r="M9" s="2"/>
      <c r="N9" s="2"/>
      <c r="O9" s="2"/>
      <c r="P9" s="2"/>
      <c r="Q9" s="3"/>
      <c r="S9" s="3"/>
      <c r="T9" s="3"/>
      <c r="U9" s="3"/>
      <c r="V9" s="12"/>
      <c r="W9" s="6"/>
      <c r="X9" s="9"/>
      <c r="Y9" s="3"/>
      <c r="Z9" s="10"/>
      <c r="AA9" s="51"/>
      <c r="AB9" s="61"/>
      <c r="AC9" s="2"/>
      <c r="AD9" s="2"/>
      <c r="AE9" s="2"/>
      <c r="AF9" s="3"/>
      <c r="AG9" s="3"/>
      <c r="AI9" s="3"/>
      <c r="AK9" s="3"/>
      <c r="AL9" s="6"/>
      <c r="AM9" s="9"/>
      <c r="AN9" s="3"/>
      <c r="AO9" s="10"/>
      <c r="AP9" s="51"/>
      <c r="AQ9" s="61"/>
      <c r="AR9" s="2"/>
      <c r="AS9" s="2"/>
      <c r="AV9" s="3"/>
      <c r="AW9" s="3"/>
      <c r="AX9" s="3"/>
      <c r="AY9" s="3"/>
      <c r="AZ9" s="6"/>
      <c r="BA9" s="9"/>
      <c r="BB9" s="3"/>
      <c r="BC9" s="10"/>
      <c r="BD9" s="51"/>
      <c r="BE9" s="11"/>
      <c r="BF9" s="2"/>
      <c r="BG9" s="2"/>
      <c r="BH9" s="3"/>
      <c r="BI9" s="3"/>
      <c r="BJ9" s="3"/>
      <c r="BK9" s="3"/>
      <c r="BL9" s="3"/>
      <c r="BM9" s="3"/>
      <c r="BN9" s="6"/>
      <c r="BO9" s="9"/>
      <c r="BP9" s="3"/>
      <c r="BQ9" s="10"/>
      <c r="BR9" s="51"/>
      <c r="BS9" s="11"/>
      <c r="BT9" s="2"/>
      <c r="BU9" s="2"/>
      <c r="BV9" s="3"/>
      <c r="BW9" s="3"/>
      <c r="BX9" s="3"/>
      <c r="BY9" s="3"/>
      <c r="BZ9" s="3"/>
      <c r="CA9" s="3"/>
      <c r="CB9" s="6"/>
      <c r="CC9" s="9"/>
      <c r="CD9" s="3"/>
      <c r="CE9" s="10"/>
      <c r="CF9" s="58"/>
      <c r="CG9" s="11"/>
      <c r="CH9" s="2"/>
      <c r="CI9" s="3"/>
      <c r="CJ9" s="3"/>
      <c r="CK9" s="3"/>
      <c r="CL9" s="3"/>
      <c r="CM9" s="3"/>
      <c r="CN9" s="6"/>
      <c r="CO9" s="9"/>
      <c r="CP9" s="3"/>
      <c r="CQ9" s="10"/>
      <c r="CR9" s="11"/>
      <c r="CS9" s="2"/>
      <c r="CT9" s="3"/>
      <c r="CU9" s="3"/>
      <c r="CV9" s="3"/>
      <c r="CW9" s="3"/>
      <c r="CX9" s="3"/>
      <c r="CY9" s="6"/>
      <c r="CZ9" s="9"/>
      <c r="DA9" s="3"/>
      <c r="DB9" s="10"/>
      <c r="DC9" s="11"/>
      <c r="DD9" s="2"/>
      <c r="DE9" s="3"/>
      <c r="DF9" s="3"/>
      <c r="DG9" s="3"/>
      <c r="DH9" s="3"/>
      <c r="DI9" s="3"/>
      <c r="DJ9" s="6"/>
      <c r="DK9" s="9"/>
      <c r="DL9" s="3"/>
      <c r="DM9" s="10"/>
    </row>
    <row r="10" spans="1:117" ht="15">
      <c r="A10" s="13"/>
      <c r="B10" s="1" t="s">
        <v>59</v>
      </c>
      <c r="C10" s="5"/>
      <c r="D10" s="5" t="s">
        <v>58</v>
      </c>
      <c r="E10" s="52">
        <f>AA10+AP10+BD10</f>
        <v>95.61304609437971</v>
      </c>
      <c r="F10" s="65">
        <f>G10+H10+I10</f>
        <v>230.55999999999997</v>
      </c>
      <c r="G10" s="21">
        <f>W10+AL10+AZ10+BN10+CB10+CN10+CY10+DJ10</f>
        <v>214.55999999999997</v>
      </c>
      <c r="H10" s="7">
        <f>Y10+AN10+BB10+BP10+CD10+CP10+DA10+DL10</f>
        <v>0</v>
      </c>
      <c r="I10" s="25">
        <f>Q10+AF10+AT10+BH10+BV10+CI10+CT10+DE10</f>
        <v>16</v>
      </c>
      <c r="J10" s="61">
        <v>116.27</v>
      </c>
      <c r="K10" s="2"/>
      <c r="L10" s="2"/>
      <c r="M10" s="2"/>
      <c r="N10" s="2"/>
      <c r="O10" s="2"/>
      <c r="P10" s="2"/>
      <c r="Q10" s="3"/>
      <c r="S10" s="3"/>
      <c r="T10" s="3"/>
      <c r="U10" s="3"/>
      <c r="V10" s="12"/>
      <c r="W10" s="6">
        <f>J10+K10+L10+M10+N10+O10+P10</f>
        <v>116.27</v>
      </c>
      <c r="X10" s="9">
        <f>Q10</f>
        <v>0</v>
      </c>
      <c r="Y10" s="3">
        <f>(R10*5)+(S10*10)+(T10*15)+(U10*10)+(V10*20)</f>
        <v>0</v>
      </c>
      <c r="Z10" s="10">
        <f>W10+X10+Y10</f>
        <v>116.27</v>
      </c>
      <c r="AA10" s="51">
        <f>(MIN(Z$4:Z$28)/Z10)*100</f>
        <v>33.12978412316161</v>
      </c>
      <c r="AB10" s="61">
        <v>43.5</v>
      </c>
      <c r="AC10" s="2"/>
      <c r="AD10" s="2"/>
      <c r="AE10" s="2"/>
      <c r="AF10" s="3"/>
      <c r="AG10" s="3"/>
      <c r="AI10" s="3"/>
      <c r="AK10" s="3"/>
      <c r="AL10" s="6">
        <f>AB10+AC10+AD10+AE10</f>
        <v>43.5</v>
      </c>
      <c r="AM10" s="9">
        <f>AF10</f>
        <v>0</v>
      </c>
      <c r="AN10" s="3">
        <f>(AG10*5)+(AH10*10)+(AI10*15)+(AJ10*10)+(AK10*20)</f>
        <v>0</v>
      </c>
      <c r="AO10" s="10">
        <f>AL10+AM10+AN10</f>
        <v>43.5</v>
      </c>
      <c r="AP10" s="51">
        <f>(MIN(AO$4:AO$28)/AO10)*100</f>
        <v>34.781609195402304</v>
      </c>
      <c r="AQ10" s="61">
        <v>54.79</v>
      </c>
      <c r="AR10" s="2"/>
      <c r="AS10" s="2"/>
      <c r="AT10" s="1">
        <v>16</v>
      </c>
      <c r="AV10" s="3"/>
      <c r="AW10" s="3"/>
      <c r="AX10" s="3"/>
      <c r="AY10" s="3"/>
      <c r="AZ10" s="6">
        <f>AQ10+AR10+AS10</f>
        <v>54.79</v>
      </c>
      <c r="BA10" s="9">
        <f>AT10</f>
        <v>16</v>
      </c>
      <c r="BB10" s="3">
        <f>(AU10*5)+(AV10*10)+(AW10*15)+(AX10*10)+(AY10*20)</f>
        <v>0</v>
      </c>
      <c r="BC10" s="10">
        <f>AZ10+BA10+BB10</f>
        <v>70.78999999999999</v>
      </c>
      <c r="BD10" s="51">
        <f>(MIN(BC$4:BC$28)/BC10)*100</f>
        <v>27.701652775815795</v>
      </c>
      <c r="BE10" s="11"/>
      <c r="BF10" s="2"/>
      <c r="BG10" s="2"/>
      <c r="BH10" s="3"/>
      <c r="BI10" s="3"/>
      <c r="BJ10" s="3"/>
      <c r="BK10" s="3"/>
      <c r="BL10" s="3"/>
      <c r="BM10" s="3"/>
      <c r="BN10" s="6"/>
      <c r="BO10" s="9"/>
      <c r="BP10" s="3"/>
      <c r="BQ10" s="10"/>
      <c r="BR10" s="58"/>
      <c r="BS10" s="11"/>
      <c r="BT10" s="2"/>
      <c r="BU10" s="2"/>
      <c r="BV10" s="3"/>
      <c r="BW10" s="3"/>
      <c r="BX10" s="3"/>
      <c r="BY10" s="3"/>
      <c r="BZ10" s="3"/>
      <c r="CA10" s="3"/>
      <c r="CB10" s="6"/>
      <c r="CC10" s="9"/>
      <c r="CD10" s="3"/>
      <c r="CE10" s="10"/>
      <c r="CF10" s="58"/>
      <c r="CG10" s="11"/>
      <c r="CH10" s="2"/>
      <c r="CI10" s="3"/>
      <c r="CJ10" s="3"/>
      <c r="CK10" s="3"/>
      <c r="CL10" s="3"/>
      <c r="CM10" s="3"/>
      <c r="CN10" s="6"/>
      <c r="CO10" s="9"/>
      <c r="CP10" s="3"/>
      <c r="CQ10" s="10"/>
      <c r="CR10" s="11"/>
      <c r="CS10" s="2"/>
      <c r="CT10" s="3"/>
      <c r="CU10" s="3"/>
      <c r="CV10" s="3"/>
      <c r="CW10" s="3"/>
      <c r="CX10" s="3"/>
      <c r="CY10" s="6"/>
      <c r="CZ10" s="9"/>
      <c r="DA10" s="3"/>
      <c r="DB10" s="10"/>
      <c r="DC10" s="11"/>
      <c r="DD10" s="2"/>
      <c r="DE10" s="3"/>
      <c r="DF10" s="3"/>
      <c r="DG10" s="3"/>
      <c r="DH10" s="3"/>
      <c r="DI10" s="3"/>
      <c r="DJ10" s="6"/>
      <c r="DK10" s="9"/>
      <c r="DL10" s="3"/>
      <c r="DM10" s="10"/>
    </row>
    <row r="11" spans="1:117" ht="15">
      <c r="A11" s="13"/>
      <c r="B11" s="46" t="s">
        <v>34</v>
      </c>
      <c r="C11" s="5"/>
      <c r="D11" s="5"/>
      <c r="E11" s="52"/>
      <c r="F11" s="65"/>
      <c r="G11" s="21"/>
      <c r="H11" s="7"/>
      <c r="I11" s="25"/>
      <c r="J11" s="61"/>
      <c r="K11" s="2"/>
      <c r="L11" s="2"/>
      <c r="M11" s="2"/>
      <c r="N11" s="2"/>
      <c r="O11" s="2"/>
      <c r="P11" s="2"/>
      <c r="Q11" s="3"/>
      <c r="S11" s="3"/>
      <c r="T11" s="3"/>
      <c r="U11" s="3"/>
      <c r="V11" s="12"/>
      <c r="W11" s="6"/>
      <c r="X11" s="9"/>
      <c r="Y11" s="3"/>
      <c r="Z11" s="10"/>
      <c r="AA11" s="51"/>
      <c r="AB11" s="61"/>
      <c r="AC11" s="2"/>
      <c r="AD11" s="2"/>
      <c r="AE11" s="2"/>
      <c r="AF11" s="3"/>
      <c r="AG11" s="3"/>
      <c r="AI11" s="3"/>
      <c r="AK11" s="3"/>
      <c r="AL11" s="6"/>
      <c r="AM11" s="9"/>
      <c r="AN11" s="3"/>
      <c r="AO11" s="10"/>
      <c r="AP11" s="51"/>
      <c r="AQ11" s="61"/>
      <c r="AR11" s="2"/>
      <c r="AS11" s="2"/>
      <c r="AV11" s="3"/>
      <c r="AW11" s="3"/>
      <c r="AX11" s="3"/>
      <c r="AY11" s="3"/>
      <c r="AZ11" s="6"/>
      <c r="BA11" s="9"/>
      <c r="BB11" s="3"/>
      <c r="BC11" s="10"/>
      <c r="BD11" s="51"/>
      <c r="BE11" s="11"/>
      <c r="BF11" s="2"/>
      <c r="BG11" s="2"/>
      <c r="BH11" s="3"/>
      <c r="BI11" s="3"/>
      <c r="BJ11" s="3"/>
      <c r="BK11" s="3"/>
      <c r="BL11" s="3"/>
      <c r="BM11" s="3"/>
      <c r="BN11" s="6"/>
      <c r="BO11" s="9"/>
      <c r="BP11" s="3"/>
      <c r="BQ11" s="10"/>
      <c r="BR11" s="58"/>
      <c r="BS11" s="11"/>
      <c r="BT11" s="2"/>
      <c r="BU11" s="2"/>
      <c r="BV11" s="3"/>
      <c r="BW11" s="3"/>
      <c r="BX11" s="3"/>
      <c r="BY11" s="3"/>
      <c r="BZ11" s="3"/>
      <c r="CA11" s="3"/>
      <c r="CB11" s="6"/>
      <c r="CC11" s="9"/>
      <c r="CD11" s="3"/>
      <c r="CE11" s="10"/>
      <c r="CF11" s="58"/>
      <c r="CG11" s="11"/>
      <c r="CH11" s="2"/>
      <c r="CI11" s="3"/>
      <c r="CJ11" s="3"/>
      <c r="CK11" s="3"/>
      <c r="CL11" s="3"/>
      <c r="CM11" s="3"/>
      <c r="CN11" s="6"/>
      <c r="CO11" s="9"/>
      <c r="CP11" s="3"/>
      <c r="CQ11" s="10"/>
      <c r="CR11" s="11"/>
      <c r="CS11" s="2"/>
      <c r="CT11" s="3"/>
      <c r="CU11" s="3"/>
      <c r="CV11" s="3"/>
      <c r="CW11" s="3"/>
      <c r="CX11" s="3"/>
      <c r="CY11" s="6"/>
      <c r="CZ11" s="9"/>
      <c r="DA11" s="3"/>
      <c r="DB11" s="10"/>
      <c r="DC11" s="11"/>
      <c r="DD11" s="2"/>
      <c r="DE11" s="3"/>
      <c r="DF11" s="3"/>
      <c r="DG11" s="3"/>
      <c r="DH11" s="3"/>
      <c r="DI11" s="3"/>
      <c r="DJ11" s="6"/>
      <c r="DK11" s="9"/>
      <c r="DL11" s="3"/>
      <c r="DM11" s="10"/>
    </row>
    <row r="12" spans="1:117" ht="15">
      <c r="A12" s="13"/>
      <c r="B12" s="8" t="s">
        <v>60</v>
      </c>
      <c r="C12" s="56"/>
      <c r="D12" s="56" t="s">
        <v>34</v>
      </c>
      <c r="E12" s="52">
        <f>AA12+AP12+BD12</f>
        <v>263.3280362359524</v>
      </c>
      <c r="F12" s="65">
        <f>G12+H12+I12</f>
        <v>91.07000000000001</v>
      </c>
      <c r="G12" s="21">
        <f>W12+AL12+AZ12+BN12+CB12+CN12+CY12+DJ12</f>
        <v>91.07000000000001</v>
      </c>
      <c r="H12" s="7">
        <f>Y12+AN12+BB12+BP12+CD12+CP12+DA12+DL12</f>
        <v>0</v>
      </c>
      <c r="I12" s="25">
        <f>Q12+AF12+AT12+BH12+BV12+CI12+CT12+DE12</f>
        <v>0</v>
      </c>
      <c r="J12" s="11">
        <v>55.31</v>
      </c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12"/>
      <c r="W12" s="6">
        <f>J12+K12+L12+M12+N12+O12+P12</f>
        <v>55.31</v>
      </c>
      <c r="X12" s="9">
        <f>Q12</f>
        <v>0</v>
      </c>
      <c r="Y12" s="3">
        <f>(R12*5)+(S12*10)+(T12*15)+(U12*10)+(V12*20)</f>
        <v>0</v>
      </c>
      <c r="Z12" s="10">
        <f>W12+X12+Y12</f>
        <v>55.31</v>
      </c>
      <c r="AA12" s="51">
        <f>(MIN(Z$4:Z$28)/Z12)*100</f>
        <v>69.6438257096366</v>
      </c>
      <c r="AB12" s="11">
        <v>16.15</v>
      </c>
      <c r="AC12" s="2"/>
      <c r="AD12" s="2"/>
      <c r="AE12" s="2"/>
      <c r="AF12" s="3"/>
      <c r="AG12" s="3"/>
      <c r="AH12" s="3"/>
      <c r="AI12" s="3"/>
      <c r="AJ12" s="3"/>
      <c r="AK12" s="3"/>
      <c r="AL12" s="6">
        <f>AB12+AC12+AD12+AE12</f>
        <v>16.15</v>
      </c>
      <c r="AM12" s="9">
        <f>AF12</f>
        <v>0</v>
      </c>
      <c r="AN12" s="3">
        <f>(AG12*5)+(AH12*10)+(AI12*15)+(AJ12*10)+(AK12*20)</f>
        <v>0</v>
      </c>
      <c r="AO12" s="10">
        <f>AL12+AM12+AN12</f>
        <v>16.15</v>
      </c>
      <c r="AP12" s="51">
        <f>(MIN(AO$4:AO$28)/AO12)*100</f>
        <v>93.68421052631581</v>
      </c>
      <c r="AQ12" s="11">
        <v>19.61</v>
      </c>
      <c r="AR12" s="2"/>
      <c r="AS12" s="2"/>
      <c r="AT12" s="3">
        <v>0</v>
      </c>
      <c r="AU12" s="3"/>
      <c r="AV12" s="3"/>
      <c r="AW12" s="3"/>
      <c r="AX12" s="3"/>
      <c r="AY12" s="3"/>
      <c r="AZ12" s="6">
        <f>AQ12+AR12+AS12</f>
        <v>19.61</v>
      </c>
      <c r="BA12" s="9">
        <f>AT12</f>
        <v>0</v>
      </c>
      <c r="BB12" s="3">
        <f>(AU12*5)+(AV12*10)+(AW12*15)+(AX12*10)+(AY12*20)</f>
        <v>0</v>
      </c>
      <c r="BC12" s="10">
        <f>AZ12+BA12+BB12</f>
        <v>19.61</v>
      </c>
      <c r="BD12" s="51">
        <f>(MIN(BC$4:BC$28)/BC12)*100</f>
        <v>100</v>
      </c>
      <c r="BE12" s="11"/>
      <c r="BF12" s="2"/>
      <c r="BG12" s="2"/>
      <c r="BH12" s="3"/>
      <c r="BI12" s="3"/>
      <c r="BJ12" s="3"/>
      <c r="BK12" s="3"/>
      <c r="BL12" s="3"/>
      <c r="BM12" s="3"/>
      <c r="BN12" s="6">
        <f>BE12+BF12+BG12</f>
        <v>0</v>
      </c>
      <c r="BO12" s="9">
        <f>BH12</f>
        <v>0</v>
      </c>
      <c r="BP12" s="3">
        <f>(BI12*5)+(BJ12*10)+(BK12*15)+(BL12*10)+(BM12*20)</f>
        <v>0</v>
      </c>
      <c r="BQ12" s="10">
        <f>BN12+BO12+BP12</f>
        <v>0</v>
      </c>
      <c r="BR12" s="51" t="e">
        <f>(MIN(BQ$4:BQ$27)/BQ12)*100</f>
        <v>#DIV/0!</v>
      </c>
      <c r="BS12" s="11"/>
      <c r="BT12" s="2"/>
      <c r="BU12" s="2"/>
      <c r="BV12" s="3"/>
      <c r="BW12" s="3"/>
      <c r="BX12" s="3"/>
      <c r="BY12" s="3"/>
      <c r="BZ12" s="3"/>
      <c r="CA12" s="3"/>
      <c r="CB12" s="6">
        <f>BS12+BT12+BU12</f>
        <v>0</v>
      </c>
      <c r="CC12" s="9">
        <f>BV12</f>
        <v>0</v>
      </c>
      <c r="CD12" s="3">
        <f>(BW12*5)+(BX12*10)+(BY12*15)+(BZ12*10)+(CA12*20)</f>
        <v>0</v>
      </c>
      <c r="CE12" s="10">
        <f>CB12+CC12+CD12</f>
        <v>0</v>
      </c>
      <c r="CF12" s="51" t="e">
        <f>(MIN(CE$4:CE$25)/CE12)*100</f>
        <v>#DIV/0!</v>
      </c>
      <c r="CG12" s="11"/>
      <c r="CH12" s="2"/>
      <c r="CI12" s="3"/>
      <c r="CJ12" s="3"/>
      <c r="CK12" s="3"/>
      <c r="CL12" s="3"/>
      <c r="CM12" s="3"/>
      <c r="CN12" s="6">
        <f>CG12+CH12</f>
        <v>0</v>
      </c>
      <c r="CO12" s="9">
        <f>CH12</f>
        <v>0</v>
      </c>
      <c r="CP12" s="3">
        <f>(CJ12*3)+(CK12*5)+(CL12*5)+(CM12*20)</f>
        <v>0</v>
      </c>
      <c r="CQ12" s="10">
        <f>CN12+CO12+CP12</f>
        <v>0</v>
      </c>
      <c r="CR12" s="11"/>
      <c r="CS12" s="2"/>
      <c r="CT12" s="3"/>
      <c r="CU12" s="3"/>
      <c r="CV12" s="3"/>
      <c r="CW12" s="3"/>
      <c r="CX12" s="3"/>
      <c r="CY12" s="6">
        <f>CR12+CS12</f>
        <v>0</v>
      </c>
      <c r="CZ12" s="9">
        <f>CS12</f>
        <v>0</v>
      </c>
      <c r="DA12" s="3">
        <f>(CU12*3)+(CV12*5)+(CW12*5)+(CX12*20)</f>
        <v>0</v>
      </c>
      <c r="DB12" s="10">
        <f>CY12+CZ12+DA12</f>
        <v>0</v>
      </c>
      <c r="DC12" s="11"/>
      <c r="DD12" s="2"/>
      <c r="DE12" s="3"/>
      <c r="DF12" s="3"/>
      <c r="DG12" s="3"/>
      <c r="DH12" s="3"/>
      <c r="DI12" s="3"/>
      <c r="DJ12" s="6">
        <f>DC12+DD12</f>
        <v>0</v>
      </c>
      <c r="DK12" s="9">
        <f>DD12</f>
        <v>0</v>
      </c>
      <c r="DL12" s="3">
        <f>(DF12*3)+(DG12*5)+(DH12*5)+(DI12*20)</f>
        <v>0</v>
      </c>
      <c r="DM12" s="10">
        <f>DJ12+DK12+DL12</f>
        <v>0</v>
      </c>
    </row>
    <row r="13" spans="1:117" ht="15">
      <c r="A13" s="13"/>
      <c r="B13" s="1" t="s">
        <v>66</v>
      </c>
      <c r="C13" s="5"/>
      <c r="D13" s="5" t="s">
        <v>34</v>
      </c>
      <c r="E13" s="52">
        <f>AA13+AP13+BD13</f>
        <v>184.63369673552995</v>
      </c>
      <c r="F13" s="65">
        <f>G13+H13+I13</f>
        <v>117.19</v>
      </c>
      <c r="G13" s="21">
        <f>W13+AL13+AZ13+BN13+CB13+CN13+CY13+DJ13</f>
        <v>114.19</v>
      </c>
      <c r="H13" s="7">
        <f>Y13+AN13+BB13+BP13+CD13+CP13+DA13+DL13</f>
        <v>0</v>
      </c>
      <c r="I13" s="25">
        <f>Q13+AF13+AT13+BH13+BV13+CI13+CT13+DE13</f>
        <v>3</v>
      </c>
      <c r="J13" s="61">
        <v>57.94</v>
      </c>
      <c r="K13" s="2"/>
      <c r="L13" s="2"/>
      <c r="M13" s="2"/>
      <c r="N13" s="2"/>
      <c r="O13" s="2"/>
      <c r="P13" s="2"/>
      <c r="Q13" s="3"/>
      <c r="S13" s="3"/>
      <c r="T13" s="3"/>
      <c r="U13" s="3"/>
      <c r="V13" s="12"/>
      <c r="W13" s="6">
        <f>J13+K13+L13+M13+N13+O13+P13</f>
        <v>57.94</v>
      </c>
      <c r="X13" s="9">
        <f>Q13</f>
        <v>0</v>
      </c>
      <c r="Y13" s="3">
        <f>(R13*5)+(S13*10)+(T13*15)+(U13*10)+(V13*20)</f>
        <v>0</v>
      </c>
      <c r="Z13" s="10">
        <f>W13+X13+Y13</f>
        <v>57.94</v>
      </c>
      <c r="AA13" s="51">
        <f>(MIN(Z$4:Z$28)/Z13)*100</f>
        <v>66.48256817397309</v>
      </c>
      <c r="AB13" s="61">
        <v>24.54</v>
      </c>
      <c r="AC13" s="2"/>
      <c r="AD13" s="2"/>
      <c r="AE13" s="2"/>
      <c r="AF13" s="3"/>
      <c r="AG13" s="3"/>
      <c r="AI13" s="3"/>
      <c r="AK13" s="3"/>
      <c r="AL13" s="6">
        <f>AB13+AC13+AD13+AE13</f>
        <v>24.54</v>
      </c>
      <c r="AM13" s="9">
        <f>AF13</f>
        <v>0</v>
      </c>
      <c r="AN13" s="3">
        <f>(AG13*5)+(AH13*10)+(AI13*15)+(AJ13*10)+(AK13*20)</f>
        <v>0</v>
      </c>
      <c r="AO13" s="10">
        <f>AL13+AM13+AN13</f>
        <v>24.54</v>
      </c>
      <c r="AP13" s="51">
        <f>(MIN(AO$4:AO$28)/AO13)*100</f>
        <v>61.654441727791365</v>
      </c>
      <c r="AQ13" s="61">
        <v>31.71</v>
      </c>
      <c r="AR13" s="2"/>
      <c r="AS13" s="2"/>
      <c r="AT13" s="1">
        <v>3</v>
      </c>
      <c r="AV13" s="3"/>
      <c r="AW13" s="3"/>
      <c r="AX13" s="3"/>
      <c r="AY13" s="3"/>
      <c r="AZ13" s="6">
        <f>AQ13+AR13+AS13</f>
        <v>31.71</v>
      </c>
      <c r="BA13" s="9">
        <f>AT13</f>
        <v>3</v>
      </c>
      <c r="BB13" s="3">
        <f>(AU13*5)+(AV13*10)+(AW13*15)+(AX13*10)+(AY13*20)</f>
        <v>0</v>
      </c>
      <c r="BC13" s="10">
        <f>AZ13+BA13+BB13</f>
        <v>34.71</v>
      </c>
      <c r="BD13" s="51">
        <f>(MIN(BC$4:BC$28)/BC13)*100</f>
        <v>56.49668683376549</v>
      </c>
      <c r="BE13" s="11"/>
      <c r="BF13" s="2"/>
      <c r="BG13" s="2"/>
      <c r="BH13" s="3"/>
      <c r="BI13" s="3"/>
      <c r="BJ13" s="3"/>
      <c r="BK13" s="3"/>
      <c r="BL13" s="3"/>
      <c r="BM13" s="3"/>
      <c r="BN13" s="6">
        <f>BE13+BF13+BG13</f>
        <v>0</v>
      </c>
      <c r="BO13" s="9">
        <f>BH13</f>
        <v>0</v>
      </c>
      <c r="BP13" s="3">
        <f>(BI13*5)+(BJ13*10)+(BK13*15)+(BL13*10)+(BM13*20)</f>
        <v>0</v>
      </c>
      <c r="BQ13" s="10">
        <f>BN13+BO13+BP13</f>
        <v>0</v>
      </c>
      <c r="BR13" s="51" t="e">
        <f>(MIN(BQ$4:BQ$27)/BQ13)*100</f>
        <v>#DIV/0!</v>
      </c>
      <c r="BS13" s="11"/>
      <c r="BT13" s="2"/>
      <c r="BU13" s="2"/>
      <c r="BV13" s="3"/>
      <c r="BW13" s="3"/>
      <c r="BX13" s="3"/>
      <c r="BY13" s="3"/>
      <c r="BZ13" s="3"/>
      <c r="CA13" s="3"/>
      <c r="CB13" s="6">
        <f>BS13+BT13+BU13</f>
        <v>0</v>
      </c>
      <c r="CC13" s="9">
        <f>BV13</f>
        <v>0</v>
      </c>
      <c r="CD13" s="3">
        <f>(BW13*5)+(BX13*10)+(BY13*15)+(BZ13*10)+(CA13*20)</f>
        <v>0</v>
      </c>
      <c r="CE13" s="10">
        <f>CB13+CC13+CD13</f>
        <v>0</v>
      </c>
      <c r="CF13" s="51" t="e">
        <f>(MIN(CE$4:CE$25)/CE13)*100</f>
        <v>#DIV/0!</v>
      </c>
      <c r="CG13" s="11"/>
      <c r="CH13" s="2"/>
      <c r="CI13" s="3"/>
      <c r="CJ13" s="3"/>
      <c r="CK13" s="3"/>
      <c r="CL13" s="3"/>
      <c r="CM13" s="3"/>
      <c r="CN13" s="6">
        <f>CG13+CH13</f>
        <v>0</v>
      </c>
      <c r="CO13" s="9">
        <f>CH13</f>
        <v>0</v>
      </c>
      <c r="CP13" s="3">
        <f>(CJ13*3)+(CK13*5)+(CL13*5)+(CM13*20)</f>
        <v>0</v>
      </c>
      <c r="CQ13" s="10">
        <f>CN13+CO13+CP13</f>
        <v>0</v>
      </c>
      <c r="CR13" s="11"/>
      <c r="CS13" s="2"/>
      <c r="CT13" s="3"/>
      <c r="CU13" s="3"/>
      <c r="CV13" s="3"/>
      <c r="CW13" s="3"/>
      <c r="CX13" s="3"/>
      <c r="CY13" s="6">
        <f>CR13+CS13</f>
        <v>0</v>
      </c>
      <c r="CZ13" s="9">
        <f>CS13</f>
        <v>0</v>
      </c>
      <c r="DA13" s="3">
        <f>(CU13*3)+(CV13*5)+(CW13*5)+(CX13*20)</f>
        <v>0</v>
      </c>
      <c r="DB13" s="10">
        <f>CY13+CZ13+DA13</f>
        <v>0</v>
      </c>
      <c r="DC13" s="11"/>
      <c r="DD13" s="2"/>
      <c r="DE13" s="3"/>
      <c r="DF13" s="3"/>
      <c r="DG13" s="3"/>
      <c r="DH13" s="3"/>
      <c r="DI13" s="3"/>
      <c r="DJ13" s="6">
        <f>DC13+DD13</f>
        <v>0</v>
      </c>
      <c r="DK13" s="9">
        <f>DD13</f>
        <v>0</v>
      </c>
      <c r="DL13" s="3">
        <f>(DF13*3)+(DG13*5)+(DH13*5)+(DI13*20)</f>
        <v>0</v>
      </c>
      <c r="DM13" s="10">
        <f>DJ13+DK13+DL13</f>
        <v>0</v>
      </c>
    </row>
    <row r="14" spans="1:117" ht="15">
      <c r="A14" s="13"/>
      <c r="B14" s="1" t="s">
        <v>70</v>
      </c>
      <c r="C14" s="5"/>
      <c r="D14" s="5" t="s">
        <v>34</v>
      </c>
      <c r="E14" s="52">
        <f>AA14+AP14+BD14</f>
        <v>105.80595165540922</v>
      </c>
      <c r="F14" s="65">
        <f>G14+H14+I14</f>
        <v>217</v>
      </c>
      <c r="G14" s="21">
        <f>W14+AL14+AZ14+BN14+CB14+CN14+CY14+DJ14</f>
        <v>130</v>
      </c>
      <c r="H14" s="7">
        <f>Y14+AN14+BB14+BP14+CD14+CP14+DA14+DL14</f>
        <v>45</v>
      </c>
      <c r="I14" s="25">
        <f>Q14+AF14+AT14+BH14+BV14+CI14+CT14+DE14</f>
        <v>42</v>
      </c>
      <c r="J14" s="61">
        <v>59.34</v>
      </c>
      <c r="K14" s="2"/>
      <c r="L14" s="2"/>
      <c r="M14" s="2"/>
      <c r="N14" s="2"/>
      <c r="O14" s="2"/>
      <c r="P14" s="2"/>
      <c r="Q14" s="3"/>
      <c r="R14" s="1">
        <v>1</v>
      </c>
      <c r="S14" s="3"/>
      <c r="T14" s="3"/>
      <c r="U14" s="3"/>
      <c r="V14" s="12"/>
      <c r="W14" s="6">
        <f>J14+K14+L14+M14+N14+O14+P14</f>
        <v>59.34</v>
      </c>
      <c r="X14" s="9">
        <f>Q14</f>
        <v>0</v>
      </c>
      <c r="Y14" s="3">
        <f>(R14*5)+(S14*10)+(T14*15)+(U14*10)+(V14*20)</f>
        <v>5</v>
      </c>
      <c r="Z14" s="10">
        <f>W14+X14+Y14</f>
        <v>64.34</v>
      </c>
      <c r="AA14" s="51">
        <f>(MIN(Z$4:Z$28)/Z14)*100</f>
        <v>59.86944358097607</v>
      </c>
      <c r="AB14" s="61">
        <v>22.65</v>
      </c>
      <c r="AC14" s="2"/>
      <c r="AD14" s="2"/>
      <c r="AE14" s="2"/>
      <c r="AF14" s="3"/>
      <c r="AG14" s="3"/>
      <c r="AH14" s="1">
        <v>4</v>
      </c>
      <c r="AI14" s="3"/>
      <c r="AK14" s="3"/>
      <c r="AL14" s="6">
        <f>AB14+AC14+AD14+AE14</f>
        <v>22.65</v>
      </c>
      <c r="AM14" s="9">
        <f>AF14</f>
        <v>0</v>
      </c>
      <c r="AN14" s="3">
        <f>(AG14*5)+(AH14*10)+(AI14*15)+(AJ14*10)+(AK14*20)</f>
        <v>40</v>
      </c>
      <c r="AO14" s="10">
        <f>AL14+AM14+AN14</f>
        <v>62.65</v>
      </c>
      <c r="AP14" s="51">
        <f>(MIN(AO$4:AO$28)/AO14)*100</f>
        <v>24.15003990422985</v>
      </c>
      <c r="AQ14" s="61">
        <v>48.01</v>
      </c>
      <c r="AR14" s="2"/>
      <c r="AS14" s="2"/>
      <c r="AT14" s="1">
        <v>42</v>
      </c>
      <c r="AV14" s="3"/>
      <c r="AW14" s="3"/>
      <c r="AX14" s="3"/>
      <c r="AY14" s="3"/>
      <c r="AZ14" s="6">
        <f>AQ14+AR14+AS14</f>
        <v>48.01</v>
      </c>
      <c r="BA14" s="9">
        <f>AT14</f>
        <v>42</v>
      </c>
      <c r="BB14" s="3">
        <f>(AU14*5)+(AV14*10)+(AW14*15)+(AX14*10)+(AY14*20)</f>
        <v>0</v>
      </c>
      <c r="BC14" s="10">
        <f>AZ14+BA14+BB14</f>
        <v>90.00999999999999</v>
      </c>
      <c r="BD14" s="51">
        <f>(MIN(BC$4:BC$28)/BC14)*100</f>
        <v>21.786468170203314</v>
      </c>
      <c r="BE14" s="11"/>
      <c r="BF14" s="2"/>
      <c r="BG14" s="2"/>
      <c r="BH14" s="3"/>
      <c r="BI14" s="3"/>
      <c r="BJ14" s="3"/>
      <c r="BK14" s="3"/>
      <c r="BL14" s="3"/>
      <c r="BM14" s="3"/>
      <c r="BN14" s="6">
        <f>BE14+BF14+BG14</f>
        <v>0</v>
      </c>
      <c r="BO14" s="9">
        <f>BH14</f>
        <v>0</v>
      </c>
      <c r="BP14" s="3">
        <f>(BI14*5)+(BJ14*10)+(BK14*15)+(BL14*10)+(BM14*20)</f>
        <v>0</v>
      </c>
      <c r="BQ14" s="10">
        <f>BN14+BO14+BP14</f>
        <v>0</v>
      </c>
      <c r="BR14" s="51" t="e">
        <f>(MIN(BQ$4:BQ$27)/BQ14)*100</f>
        <v>#DIV/0!</v>
      </c>
      <c r="BS14" s="11"/>
      <c r="BT14" s="2"/>
      <c r="BU14" s="2"/>
      <c r="BV14" s="3"/>
      <c r="BW14" s="3"/>
      <c r="BX14" s="3"/>
      <c r="BY14" s="3"/>
      <c r="BZ14" s="3"/>
      <c r="CA14" s="3"/>
      <c r="CB14" s="6"/>
      <c r="CC14" s="9"/>
      <c r="CD14" s="3"/>
      <c r="CE14" s="10"/>
      <c r="CF14" s="51"/>
      <c r="CG14" s="11"/>
      <c r="CH14" s="2"/>
      <c r="CI14" s="3"/>
      <c r="CJ14" s="3"/>
      <c r="CK14" s="3"/>
      <c r="CL14" s="3"/>
      <c r="CM14" s="3"/>
      <c r="CN14" s="6"/>
      <c r="CO14" s="9"/>
      <c r="CP14" s="3"/>
      <c r="CQ14" s="10"/>
      <c r="CR14" s="11"/>
      <c r="CS14" s="2"/>
      <c r="CT14" s="3"/>
      <c r="CU14" s="3"/>
      <c r="CV14" s="3"/>
      <c r="CW14" s="3"/>
      <c r="CX14" s="3"/>
      <c r="CY14" s="6"/>
      <c r="CZ14" s="9"/>
      <c r="DA14" s="3"/>
      <c r="DB14" s="10"/>
      <c r="DC14" s="11"/>
      <c r="DD14" s="2"/>
      <c r="DE14" s="3"/>
      <c r="DF14" s="3"/>
      <c r="DG14" s="3"/>
      <c r="DH14" s="3"/>
      <c r="DI14" s="3"/>
      <c r="DJ14" s="6"/>
      <c r="DK14" s="9"/>
      <c r="DL14" s="3"/>
      <c r="DM14" s="10"/>
    </row>
    <row r="15" spans="1:117" ht="15">
      <c r="A15" s="13"/>
      <c r="B15" s="46" t="s">
        <v>51</v>
      </c>
      <c r="C15" s="5"/>
      <c r="D15" s="5"/>
      <c r="E15" s="52"/>
      <c r="F15" s="65"/>
      <c r="G15" s="21"/>
      <c r="H15" s="7"/>
      <c r="I15" s="25"/>
      <c r="J15" s="61"/>
      <c r="K15" s="2"/>
      <c r="L15" s="2"/>
      <c r="M15" s="2"/>
      <c r="N15" s="2"/>
      <c r="O15" s="2"/>
      <c r="P15" s="2"/>
      <c r="Q15" s="3"/>
      <c r="S15" s="3"/>
      <c r="T15" s="3"/>
      <c r="U15" s="3"/>
      <c r="V15" s="12"/>
      <c r="W15" s="6"/>
      <c r="X15" s="9"/>
      <c r="Y15" s="3"/>
      <c r="Z15" s="10"/>
      <c r="AA15" s="51"/>
      <c r="AB15" s="61"/>
      <c r="AC15" s="2"/>
      <c r="AD15" s="2"/>
      <c r="AE15" s="2"/>
      <c r="AF15" s="3"/>
      <c r="AG15" s="3"/>
      <c r="AI15" s="3"/>
      <c r="AK15" s="3"/>
      <c r="AL15" s="6"/>
      <c r="AM15" s="9"/>
      <c r="AN15" s="3"/>
      <c r="AO15" s="10"/>
      <c r="AP15" s="51"/>
      <c r="AQ15" s="61"/>
      <c r="AR15" s="2"/>
      <c r="AS15" s="2"/>
      <c r="AV15" s="3"/>
      <c r="AW15" s="3"/>
      <c r="AX15" s="3"/>
      <c r="AY15" s="3"/>
      <c r="AZ15" s="6"/>
      <c r="BA15" s="9"/>
      <c r="BB15" s="3"/>
      <c r="BC15" s="10"/>
      <c r="BD15" s="51"/>
      <c r="BE15" s="11"/>
      <c r="BF15" s="2"/>
      <c r="BG15" s="2"/>
      <c r="BH15" s="3"/>
      <c r="BI15" s="3"/>
      <c r="BJ15" s="3"/>
      <c r="BK15" s="3"/>
      <c r="BL15" s="3"/>
      <c r="BM15" s="3"/>
      <c r="BN15" s="6"/>
      <c r="BO15" s="9"/>
      <c r="BP15" s="3"/>
      <c r="BQ15" s="10"/>
      <c r="BR15" s="51"/>
      <c r="BS15" s="11"/>
      <c r="BT15" s="2"/>
      <c r="BU15" s="2"/>
      <c r="BV15" s="3"/>
      <c r="BW15" s="3"/>
      <c r="BX15" s="3"/>
      <c r="BY15" s="3"/>
      <c r="BZ15" s="3"/>
      <c r="CA15" s="3"/>
      <c r="CB15" s="6"/>
      <c r="CC15" s="9"/>
      <c r="CD15" s="3"/>
      <c r="CE15" s="10"/>
      <c r="CF15" s="51"/>
      <c r="CG15" s="11"/>
      <c r="CH15" s="2"/>
      <c r="CI15" s="3"/>
      <c r="CJ15" s="3"/>
      <c r="CK15" s="3"/>
      <c r="CL15" s="3"/>
      <c r="CM15" s="3"/>
      <c r="CN15" s="6"/>
      <c r="CO15" s="9"/>
      <c r="CP15" s="3"/>
      <c r="CQ15" s="10"/>
      <c r="CR15" s="11"/>
      <c r="CS15" s="2"/>
      <c r="CT15" s="3"/>
      <c r="CU15" s="3"/>
      <c r="CV15" s="3"/>
      <c r="CW15" s="3"/>
      <c r="CX15" s="3"/>
      <c r="CY15" s="6"/>
      <c r="CZ15" s="9"/>
      <c r="DA15" s="3"/>
      <c r="DB15" s="10"/>
      <c r="DC15" s="11"/>
      <c r="DD15" s="2"/>
      <c r="DE15" s="3"/>
      <c r="DF15" s="3"/>
      <c r="DG15" s="3"/>
      <c r="DH15" s="3"/>
      <c r="DI15" s="3"/>
      <c r="DJ15" s="6"/>
      <c r="DK15" s="9"/>
      <c r="DL15" s="3"/>
      <c r="DM15" s="10"/>
    </row>
    <row r="16" spans="1:117" ht="15">
      <c r="A16" s="13"/>
      <c r="B16" s="8" t="s">
        <v>52</v>
      </c>
      <c r="C16" s="56"/>
      <c r="D16" s="56" t="s">
        <v>51</v>
      </c>
      <c r="E16" s="52">
        <f aca="true" t="shared" si="0" ref="E16:E28">AA16+AP16+BD16</f>
        <v>271.04174186337735</v>
      </c>
      <c r="F16" s="65">
        <f aca="true" t="shared" si="1" ref="F16:F28">G16+H16+I16</f>
        <v>82.44</v>
      </c>
      <c r="G16" s="21">
        <f aca="true" t="shared" si="2" ref="G16:G28">W16+AL16+AZ16+BN16+CB16+CN16+CY16+DJ16</f>
        <v>82.44</v>
      </c>
      <c r="H16" s="7">
        <f aca="true" t="shared" si="3" ref="H16:H28">Y16+AN16+BB16+BP16+CD16+CP16+DA16+DL16</f>
        <v>0</v>
      </c>
      <c r="I16" s="25">
        <f aca="true" t="shared" si="4" ref="I16:I28">Q16+AF16+AT16+BH16+BV16+CI16+CT16+DE16</f>
        <v>0</v>
      </c>
      <c r="J16" s="11">
        <v>43.59</v>
      </c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12"/>
      <c r="W16" s="6">
        <f aca="true" t="shared" si="5" ref="W16:W28">J16+K16+L16+M16+N16+O16+P16</f>
        <v>43.59</v>
      </c>
      <c r="X16" s="9">
        <f aca="true" t="shared" si="6" ref="X16:X28">Q16</f>
        <v>0</v>
      </c>
      <c r="Y16" s="3">
        <f aca="true" t="shared" si="7" ref="Y16:Y28">(R16*5)+(S16*10)+(T16*15)+(U16*10)+(V16*20)</f>
        <v>0</v>
      </c>
      <c r="Z16" s="10">
        <f aca="true" t="shared" si="8" ref="Z16:Z28">W16+X16+Y16</f>
        <v>43.59</v>
      </c>
      <c r="AA16" s="51">
        <f aca="true" t="shared" si="9" ref="AA16:AA28">(MIN(Z$4:Z$28)/Z16)*100</f>
        <v>88.36889194769442</v>
      </c>
      <c r="AB16" s="11">
        <v>15.13</v>
      </c>
      <c r="AC16" s="2"/>
      <c r="AD16" s="2"/>
      <c r="AE16" s="2"/>
      <c r="AF16" s="3"/>
      <c r="AG16" s="3"/>
      <c r="AH16" s="3"/>
      <c r="AI16" s="3"/>
      <c r="AJ16" s="3"/>
      <c r="AK16" s="3"/>
      <c r="AL16" s="6">
        <f aca="true" t="shared" si="10" ref="AL16:AL28">AB16+AC16+AD16+AE16</f>
        <v>15.13</v>
      </c>
      <c r="AM16" s="9">
        <f aca="true" t="shared" si="11" ref="AM16:AM28">AF16</f>
        <v>0</v>
      </c>
      <c r="AN16" s="3">
        <f aca="true" t="shared" si="12" ref="AN16:AN28">(AG16*5)+(AH16*10)+(AI16*15)+(AJ16*10)+(AK16*20)</f>
        <v>0</v>
      </c>
      <c r="AO16" s="10">
        <f aca="true" t="shared" si="13" ref="AO16:AO28">AL16+AM16+AN16</f>
        <v>15.13</v>
      </c>
      <c r="AP16" s="51">
        <f aca="true" t="shared" si="14" ref="AP16:AP28">(MIN(AO$4:AO$28)/AO16)*100</f>
        <v>100</v>
      </c>
      <c r="AQ16" s="11">
        <v>23.72</v>
      </c>
      <c r="AR16" s="2"/>
      <c r="AS16" s="2"/>
      <c r="AT16" s="3">
        <v>0</v>
      </c>
      <c r="AU16" s="3"/>
      <c r="AV16" s="3"/>
      <c r="AW16" s="3"/>
      <c r="AX16" s="3"/>
      <c r="AY16" s="3"/>
      <c r="AZ16" s="6">
        <f aca="true" t="shared" si="15" ref="AZ16:AZ28">AQ16+AR16+AS16</f>
        <v>23.72</v>
      </c>
      <c r="BA16" s="9">
        <f aca="true" t="shared" si="16" ref="BA16:BA28">AT16</f>
        <v>0</v>
      </c>
      <c r="BB16" s="3">
        <f aca="true" t="shared" si="17" ref="BB16:BB28">(AU16*5)+(AV16*10)+(AW16*15)+(AX16*10)+(AY16*20)</f>
        <v>0</v>
      </c>
      <c r="BC16" s="10">
        <f aca="true" t="shared" si="18" ref="BC16:BC28">AZ16+BA16+BB16</f>
        <v>23.72</v>
      </c>
      <c r="BD16" s="51">
        <f aca="true" t="shared" si="19" ref="BD16:BD28">(MIN(BC$4:BC$28)/BC16)*100</f>
        <v>82.67284991568296</v>
      </c>
      <c r="BE16" s="11"/>
      <c r="BF16" s="2"/>
      <c r="BG16" s="2"/>
      <c r="BH16" s="3"/>
      <c r="BI16" s="3"/>
      <c r="BJ16" s="3"/>
      <c r="BK16" s="3"/>
      <c r="BL16" s="3"/>
      <c r="BM16" s="3"/>
      <c r="BN16" s="6">
        <f aca="true" t="shared" si="20" ref="BN16:BN28">BE16+BF16+BG16</f>
        <v>0</v>
      </c>
      <c r="BO16" s="9">
        <f aca="true" t="shared" si="21" ref="BO16:BO28">BH16</f>
        <v>0</v>
      </c>
      <c r="BP16" s="3">
        <f aca="true" t="shared" si="22" ref="BP16:BP28">(BI16*5)+(BJ16*10)+(BK16*15)+(BL16*10)+(BM16*20)</f>
        <v>0</v>
      </c>
      <c r="BQ16" s="10">
        <f aca="true" t="shared" si="23" ref="BQ16:BQ28">BN16+BO16+BP16</f>
        <v>0</v>
      </c>
      <c r="BR16" s="51" t="e">
        <f aca="true" t="shared" si="24" ref="BR16:BR28">(MIN(BQ$4:BQ$27)/BQ16)*100</f>
        <v>#DIV/0!</v>
      </c>
      <c r="BS16" s="11"/>
      <c r="BT16" s="2"/>
      <c r="BU16" s="2"/>
      <c r="BV16" s="3"/>
      <c r="BW16" s="3"/>
      <c r="BX16" s="3"/>
      <c r="BY16" s="3"/>
      <c r="BZ16" s="3"/>
      <c r="CA16" s="3"/>
      <c r="CB16" s="6">
        <f>BS16+BT16+BU16</f>
        <v>0</v>
      </c>
      <c r="CC16" s="9">
        <f>BV16</f>
        <v>0</v>
      </c>
      <c r="CD16" s="3">
        <f>(BW16*5)+(BX16*10)+(BY16*15)+(BZ16*10)+(CA16*20)</f>
        <v>0</v>
      </c>
      <c r="CE16" s="10">
        <f>CB16+CC16+CD16</f>
        <v>0</v>
      </c>
      <c r="CF16" s="51" t="e">
        <f>(MIN(CE$4:CE$25)/CE16)*100</f>
        <v>#DIV/0!</v>
      </c>
      <c r="CG16" s="11"/>
      <c r="CH16" s="2"/>
      <c r="CI16" s="3"/>
      <c r="CJ16" s="3"/>
      <c r="CK16" s="3"/>
      <c r="CL16" s="3"/>
      <c r="CM16" s="3"/>
      <c r="CN16" s="6">
        <f>CG16+CH16</f>
        <v>0</v>
      </c>
      <c r="CO16" s="9">
        <f>CH16</f>
        <v>0</v>
      </c>
      <c r="CP16" s="3">
        <f>(CJ16*3)+(CK16*5)+(CL16*5)+(CM16*20)</f>
        <v>0</v>
      </c>
      <c r="CQ16" s="10">
        <f>CN16+CO16+CP16</f>
        <v>0</v>
      </c>
      <c r="CR16" s="11"/>
      <c r="CS16" s="2"/>
      <c r="CT16" s="3"/>
      <c r="CU16" s="3"/>
      <c r="CV16" s="3"/>
      <c r="CW16" s="3"/>
      <c r="CX16" s="3"/>
      <c r="CY16" s="6">
        <f>CR16+CS16</f>
        <v>0</v>
      </c>
      <c r="CZ16" s="9">
        <f>CS16</f>
        <v>0</v>
      </c>
      <c r="DA16" s="3">
        <f>(CU16*3)+(CV16*5)+(CW16*5)+(CX16*20)</f>
        <v>0</v>
      </c>
      <c r="DB16" s="10">
        <f>CY16+CZ16+DA16</f>
        <v>0</v>
      </c>
      <c r="DC16" s="11"/>
      <c r="DD16" s="2"/>
      <c r="DE16" s="3"/>
      <c r="DF16" s="3"/>
      <c r="DG16" s="3"/>
      <c r="DH16" s="3"/>
      <c r="DI16" s="3"/>
      <c r="DJ16" s="6">
        <f>DC16+DD16</f>
        <v>0</v>
      </c>
      <c r="DK16" s="9">
        <f>DD16</f>
        <v>0</v>
      </c>
      <c r="DL16" s="3">
        <f>(DF16*3)+(DG16*5)+(DH16*5)+(DI16*20)</f>
        <v>0</v>
      </c>
      <c r="DM16" s="10">
        <f>DJ16+DK16+DL16</f>
        <v>0</v>
      </c>
    </row>
    <row r="17" spans="1:117" ht="15">
      <c r="A17" s="13"/>
      <c r="B17" s="8" t="s">
        <v>36</v>
      </c>
      <c r="C17" s="56"/>
      <c r="D17" s="56" t="s">
        <v>51</v>
      </c>
      <c r="E17" s="52">
        <f t="shared" si="0"/>
        <v>249.3434719970248</v>
      </c>
      <c r="F17" s="65">
        <f t="shared" si="1"/>
        <v>90.61</v>
      </c>
      <c r="G17" s="21">
        <f t="shared" si="2"/>
        <v>77.61</v>
      </c>
      <c r="H17" s="7">
        <f t="shared" si="3"/>
        <v>0</v>
      </c>
      <c r="I17" s="25">
        <f t="shared" si="4"/>
        <v>13</v>
      </c>
      <c r="J17" s="11">
        <v>38.52</v>
      </c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12"/>
      <c r="W17" s="6">
        <f t="shared" si="5"/>
        <v>38.52</v>
      </c>
      <c r="X17" s="9">
        <f t="shared" si="6"/>
        <v>0</v>
      </c>
      <c r="Y17" s="3">
        <f t="shared" si="7"/>
        <v>0</v>
      </c>
      <c r="Z17" s="10">
        <f t="shared" si="8"/>
        <v>38.52</v>
      </c>
      <c r="AA17" s="51">
        <f t="shared" si="9"/>
        <v>100</v>
      </c>
      <c r="AB17" s="11">
        <v>15.9</v>
      </c>
      <c r="AC17" s="2"/>
      <c r="AD17" s="2"/>
      <c r="AE17" s="2"/>
      <c r="AF17" s="3"/>
      <c r="AG17" s="3"/>
      <c r="AH17" s="3"/>
      <c r="AI17" s="3"/>
      <c r="AJ17" s="3"/>
      <c r="AK17" s="3"/>
      <c r="AL17" s="6">
        <f t="shared" si="10"/>
        <v>15.9</v>
      </c>
      <c r="AM17" s="9">
        <f t="shared" si="11"/>
        <v>0</v>
      </c>
      <c r="AN17" s="3">
        <f t="shared" si="12"/>
        <v>0</v>
      </c>
      <c r="AO17" s="10">
        <f t="shared" si="13"/>
        <v>15.9</v>
      </c>
      <c r="AP17" s="51">
        <f t="shared" si="14"/>
        <v>95.15723270440252</v>
      </c>
      <c r="AQ17" s="11">
        <v>23.19</v>
      </c>
      <c r="AR17" s="2"/>
      <c r="AS17" s="2"/>
      <c r="AT17" s="3">
        <v>13</v>
      </c>
      <c r="AU17" s="3"/>
      <c r="AV17" s="3"/>
      <c r="AW17" s="3"/>
      <c r="AX17" s="3"/>
      <c r="AY17" s="3"/>
      <c r="AZ17" s="6">
        <f t="shared" si="15"/>
        <v>23.19</v>
      </c>
      <c r="BA17" s="9">
        <f t="shared" si="16"/>
        <v>13</v>
      </c>
      <c r="BB17" s="3">
        <f t="shared" si="17"/>
        <v>0</v>
      </c>
      <c r="BC17" s="10">
        <f t="shared" si="18"/>
        <v>36.19</v>
      </c>
      <c r="BD17" s="51">
        <f t="shared" si="19"/>
        <v>54.186239292622275</v>
      </c>
      <c r="BE17" s="11"/>
      <c r="BF17" s="2"/>
      <c r="BG17" s="2"/>
      <c r="BH17" s="3"/>
      <c r="BI17" s="3"/>
      <c r="BJ17" s="3"/>
      <c r="BK17" s="3"/>
      <c r="BL17" s="3"/>
      <c r="BM17" s="3"/>
      <c r="BN17" s="6">
        <f t="shared" si="20"/>
        <v>0</v>
      </c>
      <c r="BO17" s="9">
        <f t="shared" si="21"/>
        <v>0</v>
      </c>
      <c r="BP17" s="3">
        <f t="shared" si="22"/>
        <v>0</v>
      </c>
      <c r="BQ17" s="10">
        <f t="shared" si="23"/>
        <v>0</v>
      </c>
      <c r="BR17" s="51" t="e">
        <f t="shared" si="24"/>
        <v>#DIV/0!</v>
      </c>
      <c r="BS17" s="11"/>
      <c r="BT17" s="2"/>
      <c r="BU17" s="2"/>
      <c r="BV17" s="3"/>
      <c r="BW17" s="3"/>
      <c r="BX17" s="3"/>
      <c r="BY17" s="3"/>
      <c r="BZ17" s="3"/>
      <c r="CA17" s="3"/>
      <c r="CB17" s="6">
        <f>BS17+BT17+BU17</f>
        <v>0</v>
      </c>
      <c r="CC17" s="9">
        <f>BV17</f>
        <v>0</v>
      </c>
      <c r="CD17" s="3">
        <f>(BW17*5)+(BX17*10)+(BY17*15)+(BZ17*10)+(CA17*20)</f>
        <v>0</v>
      </c>
      <c r="CE17" s="10">
        <f>CB17+CC17+CD17</f>
        <v>0</v>
      </c>
      <c r="CF17" s="51" t="e">
        <f>(MIN(CE$4:CE$25)/CE17)*100</f>
        <v>#DIV/0!</v>
      </c>
      <c r="CG17" s="11"/>
      <c r="CH17" s="2"/>
      <c r="CI17" s="3"/>
      <c r="CJ17" s="3"/>
      <c r="CK17" s="3"/>
      <c r="CL17" s="3"/>
      <c r="CM17" s="3"/>
      <c r="CN17" s="6">
        <f>CG17+CH17</f>
        <v>0</v>
      </c>
      <c r="CO17" s="9">
        <f>CH17</f>
        <v>0</v>
      </c>
      <c r="CP17" s="3">
        <f>(CJ17*3)+(CK17*5)+(CL17*5)+(CM17*20)</f>
        <v>0</v>
      </c>
      <c r="CQ17" s="10">
        <f>CN17+CO17+CP17</f>
        <v>0</v>
      </c>
      <c r="CR17" s="11"/>
      <c r="CS17" s="2"/>
      <c r="CT17" s="3"/>
      <c r="CU17" s="3"/>
      <c r="CV17" s="3"/>
      <c r="CW17" s="3"/>
      <c r="CX17" s="3"/>
      <c r="CY17" s="6">
        <f>CR17+CS17</f>
        <v>0</v>
      </c>
      <c r="CZ17" s="9">
        <f>CS17</f>
        <v>0</v>
      </c>
      <c r="DA17" s="3">
        <f>(CU17*3)+(CV17*5)+(CW17*5)+(CX17*20)</f>
        <v>0</v>
      </c>
      <c r="DB17" s="10">
        <f>CY17+CZ17+DA17</f>
        <v>0</v>
      </c>
      <c r="DC17" s="11"/>
      <c r="DD17" s="2"/>
      <c r="DE17" s="3"/>
      <c r="DF17" s="3"/>
      <c r="DG17" s="3"/>
      <c r="DH17" s="3"/>
      <c r="DI17" s="3"/>
      <c r="DJ17" s="6">
        <f>DC17+DD17</f>
        <v>0</v>
      </c>
      <c r="DK17" s="9">
        <f>DD17</f>
        <v>0</v>
      </c>
      <c r="DL17" s="3">
        <f>(DF17*3)+(DG17*5)+(DH17*5)+(DI17*20)</f>
        <v>0</v>
      </c>
      <c r="DM17" s="10">
        <f>DJ17+DK17+DL17</f>
        <v>0</v>
      </c>
    </row>
    <row r="18" spans="1:117" ht="15">
      <c r="A18" s="13"/>
      <c r="B18" s="8" t="s">
        <v>63</v>
      </c>
      <c r="C18" s="56"/>
      <c r="D18" s="56" t="s">
        <v>51</v>
      </c>
      <c r="E18" s="52">
        <f t="shared" si="0"/>
        <v>221.52974780468747</v>
      </c>
      <c r="F18" s="65">
        <f t="shared" si="1"/>
        <v>100.03</v>
      </c>
      <c r="G18" s="21">
        <f t="shared" si="2"/>
        <v>94.03</v>
      </c>
      <c r="H18" s="7">
        <f t="shared" si="3"/>
        <v>0</v>
      </c>
      <c r="I18" s="25">
        <f t="shared" si="4"/>
        <v>6</v>
      </c>
      <c r="J18" s="11">
        <v>51.12</v>
      </c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12"/>
      <c r="W18" s="6">
        <f t="shared" si="5"/>
        <v>51.12</v>
      </c>
      <c r="X18" s="9">
        <f t="shared" si="6"/>
        <v>0</v>
      </c>
      <c r="Y18" s="3">
        <f t="shared" si="7"/>
        <v>0</v>
      </c>
      <c r="Z18" s="10">
        <f t="shared" si="8"/>
        <v>51.12</v>
      </c>
      <c r="AA18" s="51">
        <f t="shared" si="9"/>
        <v>75.35211267605635</v>
      </c>
      <c r="AB18" s="11">
        <v>18.54</v>
      </c>
      <c r="AC18" s="2"/>
      <c r="AD18" s="2"/>
      <c r="AE18" s="2"/>
      <c r="AF18" s="3"/>
      <c r="AG18" s="3"/>
      <c r="AH18" s="3"/>
      <c r="AI18" s="3"/>
      <c r="AJ18" s="3"/>
      <c r="AK18" s="3"/>
      <c r="AL18" s="6">
        <f t="shared" si="10"/>
        <v>18.54</v>
      </c>
      <c r="AM18" s="9">
        <f t="shared" si="11"/>
        <v>0</v>
      </c>
      <c r="AN18" s="3">
        <f t="shared" si="12"/>
        <v>0</v>
      </c>
      <c r="AO18" s="10">
        <f t="shared" si="13"/>
        <v>18.54</v>
      </c>
      <c r="AP18" s="51">
        <f t="shared" si="14"/>
        <v>81.60733549083065</v>
      </c>
      <c r="AQ18" s="11">
        <v>24.37</v>
      </c>
      <c r="AR18" s="2"/>
      <c r="AS18" s="2"/>
      <c r="AT18" s="3">
        <v>6</v>
      </c>
      <c r="AU18" s="3"/>
      <c r="AV18" s="3"/>
      <c r="AW18" s="3"/>
      <c r="AX18" s="3"/>
      <c r="AY18" s="3"/>
      <c r="AZ18" s="6">
        <f t="shared" si="15"/>
        <v>24.37</v>
      </c>
      <c r="BA18" s="9">
        <f t="shared" si="16"/>
        <v>6</v>
      </c>
      <c r="BB18" s="3">
        <f t="shared" si="17"/>
        <v>0</v>
      </c>
      <c r="BC18" s="10">
        <f t="shared" si="18"/>
        <v>30.37</v>
      </c>
      <c r="BD18" s="51">
        <f t="shared" si="19"/>
        <v>64.57029963780046</v>
      </c>
      <c r="BE18" s="11"/>
      <c r="BF18" s="2"/>
      <c r="BG18" s="2"/>
      <c r="BH18" s="3"/>
      <c r="BI18" s="3"/>
      <c r="BJ18" s="3"/>
      <c r="BK18" s="3"/>
      <c r="BL18" s="3"/>
      <c r="BM18" s="3"/>
      <c r="BN18" s="6">
        <f t="shared" si="20"/>
        <v>0</v>
      </c>
      <c r="BO18" s="9">
        <f t="shared" si="21"/>
        <v>0</v>
      </c>
      <c r="BP18" s="3">
        <f t="shared" si="22"/>
        <v>0</v>
      </c>
      <c r="BQ18" s="10">
        <f t="shared" si="23"/>
        <v>0</v>
      </c>
      <c r="BR18" s="51" t="e">
        <f t="shared" si="24"/>
        <v>#DIV/0!</v>
      </c>
      <c r="BS18" s="11"/>
      <c r="BT18" s="2"/>
      <c r="BU18" s="2"/>
      <c r="BV18" s="3"/>
      <c r="BW18" s="3"/>
      <c r="BX18" s="3"/>
      <c r="BY18" s="3"/>
      <c r="BZ18" s="3"/>
      <c r="CA18" s="3"/>
      <c r="CB18" s="6"/>
      <c r="CC18" s="9"/>
      <c r="CD18" s="3"/>
      <c r="CE18" s="10"/>
      <c r="CF18" s="58"/>
      <c r="CG18" s="11"/>
      <c r="CH18" s="2"/>
      <c r="CI18" s="3"/>
      <c r="CJ18" s="3"/>
      <c r="CK18" s="3"/>
      <c r="CL18" s="3"/>
      <c r="CM18" s="3"/>
      <c r="CN18" s="6"/>
      <c r="CO18" s="9"/>
      <c r="CP18" s="3"/>
      <c r="CQ18" s="10"/>
      <c r="CR18" s="11"/>
      <c r="CS18" s="2"/>
      <c r="CT18" s="3"/>
      <c r="CU18" s="3"/>
      <c r="CV18" s="3"/>
      <c r="CW18" s="3"/>
      <c r="CX18" s="3"/>
      <c r="CY18" s="6"/>
      <c r="CZ18" s="9"/>
      <c r="DA18" s="3"/>
      <c r="DB18" s="10"/>
      <c r="DC18" s="11"/>
      <c r="DD18" s="2"/>
      <c r="DE18" s="3"/>
      <c r="DF18" s="3"/>
      <c r="DG18" s="3"/>
      <c r="DH18" s="3"/>
      <c r="DI18" s="3"/>
      <c r="DJ18" s="6"/>
      <c r="DK18" s="9"/>
      <c r="DL18" s="3"/>
      <c r="DM18" s="10"/>
    </row>
    <row r="19" spans="1:117" ht="15">
      <c r="A19" s="13"/>
      <c r="B19" s="1" t="s">
        <v>56</v>
      </c>
      <c r="C19" s="5"/>
      <c r="D19" s="5" t="s">
        <v>51</v>
      </c>
      <c r="E19" s="52">
        <f t="shared" si="0"/>
        <v>183.53858140290066</v>
      </c>
      <c r="F19" s="65">
        <f t="shared" si="1"/>
        <v>119.97</v>
      </c>
      <c r="G19" s="21">
        <f t="shared" si="2"/>
        <v>116.97</v>
      </c>
      <c r="H19" s="7">
        <f t="shared" si="3"/>
        <v>0</v>
      </c>
      <c r="I19" s="25">
        <f t="shared" si="4"/>
        <v>3</v>
      </c>
      <c r="J19" s="61">
        <v>62.51</v>
      </c>
      <c r="K19" s="2"/>
      <c r="L19" s="2"/>
      <c r="M19" s="2"/>
      <c r="N19" s="2"/>
      <c r="O19" s="2"/>
      <c r="P19" s="2"/>
      <c r="Q19" s="3"/>
      <c r="S19" s="3"/>
      <c r="T19" s="3"/>
      <c r="U19" s="3"/>
      <c r="V19" s="12"/>
      <c r="W19" s="6">
        <f t="shared" si="5"/>
        <v>62.51</v>
      </c>
      <c r="X19" s="9">
        <f t="shared" si="6"/>
        <v>0</v>
      </c>
      <c r="Y19" s="3">
        <f t="shared" si="7"/>
        <v>0</v>
      </c>
      <c r="Z19" s="10">
        <f t="shared" si="8"/>
        <v>62.51</v>
      </c>
      <c r="AA19" s="51">
        <f t="shared" si="9"/>
        <v>61.6221404575268</v>
      </c>
      <c r="AB19" s="61">
        <v>23.71</v>
      </c>
      <c r="AC19" s="2"/>
      <c r="AD19" s="2"/>
      <c r="AE19" s="2"/>
      <c r="AF19" s="3"/>
      <c r="AG19" s="3"/>
      <c r="AI19" s="3"/>
      <c r="AK19" s="3"/>
      <c r="AL19" s="6">
        <f t="shared" si="10"/>
        <v>23.71</v>
      </c>
      <c r="AM19" s="9">
        <f t="shared" si="11"/>
        <v>0</v>
      </c>
      <c r="AN19" s="3">
        <f t="shared" si="12"/>
        <v>0</v>
      </c>
      <c r="AO19" s="10">
        <f t="shared" si="13"/>
        <v>23.71</v>
      </c>
      <c r="AP19" s="51">
        <f t="shared" si="14"/>
        <v>63.81273724167018</v>
      </c>
      <c r="AQ19" s="61">
        <v>30.75</v>
      </c>
      <c r="AR19" s="2"/>
      <c r="AS19" s="2"/>
      <c r="AT19" s="1">
        <v>3</v>
      </c>
      <c r="AV19" s="3"/>
      <c r="AW19" s="3"/>
      <c r="AX19" s="3"/>
      <c r="AY19" s="3"/>
      <c r="AZ19" s="6">
        <f t="shared" si="15"/>
        <v>30.75</v>
      </c>
      <c r="BA19" s="9">
        <f t="shared" si="16"/>
        <v>3</v>
      </c>
      <c r="BB19" s="3">
        <f t="shared" si="17"/>
        <v>0</v>
      </c>
      <c r="BC19" s="10">
        <f t="shared" si="18"/>
        <v>33.75</v>
      </c>
      <c r="BD19" s="51">
        <f t="shared" si="19"/>
        <v>58.1037037037037</v>
      </c>
      <c r="BE19" s="11"/>
      <c r="BF19" s="2"/>
      <c r="BG19" s="2"/>
      <c r="BH19" s="3"/>
      <c r="BI19" s="3"/>
      <c r="BJ19" s="3"/>
      <c r="BK19" s="3"/>
      <c r="BL19" s="3"/>
      <c r="BM19" s="3"/>
      <c r="BN19" s="6">
        <f t="shared" si="20"/>
        <v>0</v>
      </c>
      <c r="BO19" s="9">
        <f t="shared" si="21"/>
        <v>0</v>
      </c>
      <c r="BP19" s="3">
        <f t="shared" si="22"/>
        <v>0</v>
      </c>
      <c r="BQ19" s="10">
        <f t="shared" si="23"/>
        <v>0</v>
      </c>
      <c r="BR19" s="51" t="e">
        <f t="shared" si="24"/>
        <v>#DIV/0!</v>
      </c>
      <c r="BS19" s="11"/>
      <c r="BT19" s="2"/>
      <c r="BU19" s="2"/>
      <c r="BV19" s="3"/>
      <c r="BW19" s="3"/>
      <c r="BX19" s="3"/>
      <c r="BY19" s="3"/>
      <c r="BZ19" s="3"/>
      <c r="CA19" s="3"/>
      <c r="CB19" s="6"/>
      <c r="CC19" s="9"/>
      <c r="CD19" s="3"/>
      <c r="CE19" s="10"/>
      <c r="CF19" s="51"/>
      <c r="CG19" s="11"/>
      <c r="CH19" s="2"/>
      <c r="CI19" s="3"/>
      <c r="CJ19" s="3"/>
      <c r="CK19" s="3"/>
      <c r="CL19" s="3"/>
      <c r="CM19" s="3"/>
      <c r="CN19" s="6"/>
      <c r="CO19" s="9"/>
      <c r="CP19" s="3"/>
      <c r="CQ19" s="10"/>
      <c r="CR19" s="11"/>
      <c r="CS19" s="2"/>
      <c r="CT19" s="3"/>
      <c r="CU19" s="3"/>
      <c r="CV19" s="3"/>
      <c r="CW19" s="3"/>
      <c r="CX19" s="3"/>
      <c r="CY19" s="6"/>
      <c r="CZ19" s="9"/>
      <c r="DA19" s="3"/>
      <c r="DB19" s="10"/>
      <c r="DC19" s="11"/>
      <c r="DD19" s="2"/>
      <c r="DE19" s="3"/>
      <c r="DF19" s="3"/>
      <c r="DG19" s="3"/>
      <c r="DH19" s="3"/>
      <c r="DI19" s="3"/>
      <c r="DJ19" s="6"/>
      <c r="DK19" s="9"/>
      <c r="DL19" s="3"/>
      <c r="DM19" s="10"/>
    </row>
    <row r="20" spans="1:117" ht="15">
      <c r="A20" s="13"/>
      <c r="B20" s="1" t="s">
        <v>50</v>
      </c>
      <c r="C20" s="5"/>
      <c r="D20" s="5" t="s">
        <v>51</v>
      </c>
      <c r="E20" s="52">
        <f t="shared" si="0"/>
        <v>171.62549970687633</v>
      </c>
      <c r="F20" s="65">
        <f t="shared" si="1"/>
        <v>141.99</v>
      </c>
      <c r="G20" s="21">
        <f t="shared" si="2"/>
        <v>120.99000000000001</v>
      </c>
      <c r="H20" s="7">
        <f t="shared" si="3"/>
        <v>0</v>
      </c>
      <c r="I20" s="25">
        <f t="shared" si="4"/>
        <v>21</v>
      </c>
      <c r="J20" s="1">
        <v>77.12</v>
      </c>
      <c r="K20" s="2"/>
      <c r="L20" s="2"/>
      <c r="M20" s="2"/>
      <c r="N20" s="2"/>
      <c r="O20" s="2"/>
      <c r="P20" s="2"/>
      <c r="Q20" s="3"/>
      <c r="S20" s="3"/>
      <c r="T20" s="3"/>
      <c r="U20" s="3"/>
      <c r="V20" s="12"/>
      <c r="W20" s="6">
        <f t="shared" si="5"/>
        <v>77.12</v>
      </c>
      <c r="X20" s="9">
        <f t="shared" si="6"/>
        <v>0</v>
      </c>
      <c r="Y20" s="3">
        <f t="shared" si="7"/>
        <v>0</v>
      </c>
      <c r="Z20" s="10">
        <f t="shared" si="8"/>
        <v>77.12</v>
      </c>
      <c r="AA20" s="51">
        <f t="shared" si="9"/>
        <v>49.948132780082986</v>
      </c>
      <c r="AB20" s="1">
        <v>19.22</v>
      </c>
      <c r="AC20" s="2"/>
      <c r="AD20" s="2"/>
      <c r="AE20" s="2"/>
      <c r="AF20" s="3"/>
      <c r="AG20" s="3"/>
      <c r="AI20" s="3"/>
      <c r="AK20" s="3"/>
      <c r="AL20" s="6">
        <f t="shared" si="10"/>
        <v>19.22</v>
      </c>
      <c r="AM20" s="9">
        <f t="shared" si="11"/>
        <v>0</v>
      </c>
      <c r="AN20" s="3">
        <f t="shared" si="12"/>
        <v>0</v>
      </c>
      <c r="AO20" s="10">
        <f t="shared" si="13"/>
        <v>19.22</v>
      </c>
      <c r="AP20" s="51">
        <f t="shared" si="14"/>
        <v>78.72008324661812</v>
      </c>
      <c r="AQ20" s="1">
        <v>24.65</v>
      </c>
      <c r="AR20" s="2"/>
      <c r="AS20" s="2"/>
      <c r="AT20" s="1">
        <v>21</v>
      </c>
      <c r="AV20" s="3"/>
      <c r="AW20" s="3"/>
      <c r="AX20" s="3"/>
      <c r="AY20" s="3"/>
      <c r="AZ20" s="6">
        <f t="shared" si="15"/>
        <v>24.65</v>
      </c>
      <c r="BA20" s="9">
        <f t="shared" si="16"/>
        <v>21</v>
      </c>
      <c r="BB20" s="3">
        <f t="shared" si="17"/>
        <v>0</v>
      </c>
      <c r="BC20" s="10">
        <f t="shared" si="18"/>
        <v>45.65</v>
      </c>
      <c r="BD20" s="51">
        <f t="shared" si="19"/>
        <v>42.957283680175244</v>
      </c>
      <c r="BE20" s="11"/>
      <c r="BF20" s="2"/>
      <c r="BG20" s="2"/>
      <c r="BH20" s="3"/>
      <c r="BI20" s="3"/>
      <c r="BJ20" s="3"/>
      <c r="BK20" s="3"/>
      <c r="BL20" s="3"/>
      <c r="BM20" s="3"/>
      <c r="BN20" s="6">
        <f t="shared" si="20"/>
        <v>0</v>
      </c>
      <c r="BO20" s="9">
        <f t="shared" si="21"/>
        <v>0</v>
      </c>
      <c r="BP20" s="3">
        <f t="shared" si="22"/>
        <v>0</v>
      </c>
      <c r="BQ20" s="10">
        <f t="shared" si="23"/>
        <v>0</v>
      </c>
      <c r="BR20" s="51" t="e">
        <f t="shared" si="24"/>
        <v>#DIV/0!</v>
      </c>
      <c r="BS20" s="11"/>
      <c r="BT20" s="2"/>
      <c r="BU20" s="2"/>
      <c r="BV20" s="3"/>
      <c r="BW20" s="3"/>
      <c r="BX20" s="3"/>
      <c r="BY20" s="3"/>
      <c r="BZ20" s="3"/>
      <c r="CA20" s="3"/>
      <c r="CB20" s="6">
        <f>BS20+BT20+BU20</f>
        <v>0</v>
      </c>
      <c r="CC20" s="9">
        <f>BV20</f>
        <v>0</v>
      </c>
      <c r="CD20" s="3">
        <f>(BW20*5)+(BX20*10)+(BY20*15)+(BZ20*10)+(CA20*20)</f>
        <v>0</v>
      </c>
      <c r="CE20" s="10">
        <f>CB20+CC20+CD20</f>
        <v>0</v>
      </c>
      <c r="CF20" s="51" t="e">
        <f>(MIN(CE$4:CE$25)/CE20)*100</f>
        <v>#DIV/0!</v>
      </c>
      <c r="CG20" s="11"/>
      <c r="CH20" s="2"/>
      <c r="CI20" s="3"/>
      <c r="CJ20" s="3"/>
      <c r="CK20" s="3"/>
      <c r="CL20" s="3"/>
      <c r="CM20" s="3"/>
      <c r="CN20" s="6">
        <f>CG20+CH20</f>
        <v>0</v>
      </c>
      <c r="CO20" s="9">
        <f>CH20</f>
        <v>0</v>
      </c>
      <c r="CP20" s="3">
        <f>(CJ20*3)+(CK20*5)+(CL20*5)+(CM20*20)</f>
        <v>0</v>
      </c>
      <c r="CQ20" s="10">
        <f>CN20+CO20+CP20</f>
        <v>0</v>
      </c>
      <c r="CR20" s="11"/>
      <c r="CS20" s="2"/>
      <c r="CT20" s="3"/>
      <c r="CU20" s="3"/>
      <c r="CV20" s="3"/>
      <c r="CW20" s="3"/>
      <c r="CX20" s="3"/>
      <c r="CY20" s="6">
        <f>CR20+CS20</f>
        <v>0</v>
      </c>
      <c r="CZ20" s="9">
        <f>CS20</f>
        <v>0</v>
      </c>
      <c r="DA20" s="3">
        <f>(CU20*3)+(CV20*5)+(CW20*5)+(CX20*20)</f>
        <v>0</v>
      </c>
      <c r="DB20" s="10">
        <f>CY20+CZ20+DA20</f>
        <v>0</v>
      </c>
      <c r="DC20" s="11"/>
      <c r="DD20" s="2"/>
      <c r="DE20" s="3"/>
      <c r="DF20" s="3"/>
      <c r="DG20" s="3"/>
      <c r="DH20" s="3"/>
      <c r="DI20" s="3"/>
      <c r="DJ20" s="6">
        <f>DC20+DD20</f>
        <v>0</v>
      </c>
      <c r="DK20" s="9">
        <f>DD20</f>
        <v>0</v>
      </c>
      <c r="DL20" s="3">
        <f>(DF20*3)+(DG20*5)+(DH20*5)+(DI20*20)</f>
        <v>0</v>
      </c>
      <c r="DM20" s="10">
        <f>DJ20+DK20+DL20</f>
        <v>0</v>
      </c>
    </row>
    <row r="21" spans="1:117" ht="15">
      <c r="A21" s="13"/>
      <c r="B21" s="8" t="s">
        <v>62</v>
      </c>
      <c r="C21" s="56"/>
      <c r="D21" s="56" t="s">
        <v>51</v>
      </c>
      <c r="E21" s="52">
        <f t="shared" si="0"/>
        <v>171.2549572964479</v>
      </c>
      <c r="F21" s="65">
        <f t="shared" si="1"/>
        <v>134.41</v>
      </c>
      <c r="G21" s="21">
        <f t="shared" si="2"/>
        <v>129.41</v>
      </c>
      <c r="H21" s="7">
        <f t="shared" si="3"/>
        <v>5</v>
      </c>
      <c r="I21" s="25">
        <f t="shared" si="4"/>
        <v>0</v>
      </c>
      <c r="J21" s="11">
        <v>71.23</v>
      </c>
      <c r="R21" s="3">
        <v>1</v>
      </c>
      <c r="V21" s="4"/>
      <c r="W21" s="6">
        <f t="shared" si="5"/>
        <v>71.23</v>
      </c>
      <c r="X21" s="9">
        <f t="shared" si="6"/>
        <v>0</v>
      </c>
      <c r="Y21" s="3">
        <f t="shared" si="7"/>
        <v>5</v>
      </c>
      <c r="Z21" s="10">
        <f t="shared" si="8"/>
        <v>76.23</v>
      </c>
      <c r="AA21" s="51">
        <f t="shared" si="9"/>
        <v>50.531286894923255</v>
      </c>
      <c r="AB21" s="11">
        <v>23.69</v>
      </c>
      <c r="AH21" s="3"/>
      <c r="AJ21" s="3"/>
      <c r="AL21" s="6">
        <f t="shared" si="10"/>
        <v>23.69</v>
      </c>
      <c r="AM21" s="9">
        <f t="shared" si="11"/>
        <v>0</v>
      </c>
      <c r="AN21" s="3">
        <f t="shared" si="12"/>
        <v>0</v>
      </c>
      <c r="AO21" s="10">
        <f t="shared" si="13"/>
        <v>23.69</v>
      </c>
      <c r="AP21" s="51">
        <f t="shared" si="14"/>
        <v>63.86661038412832</v>
      </c>
      <c r="AQ21" s="11">
        <v>34.49</v>
      </c>
      <c r="AT21" s="3"/>
      <c r="AU21" s="3"/>
      <c r="AZ21" s="6">
        <f t="shared" si="15"/>
        <v>34.49</v>
      </c>
      <c r="BA21" s="9">
        <f t="shared" si="16"/>
        <v>0</v>
      </c>
      <c r="BB21" s="3">
        <f t="shared" si="17"/>
        <v>0</v>
      </c>
      <c r="BC21" s="10">
        <f t="shared" si="18"/>
        <v>34.49</v>
      </c>
      <c r="BD21" s="51">
        <f t="shared" si="19"/>
        <v>56.85706001739634</v>
      </c>
      <c r="BE21" s="11"/>
      <c r="BN21" s="6">
        <f t="shared" si="20"/>
        <v>0</v>
      </c>
      <c r="BO21" s="9">
        <f t="shared" si="21"/>
        <v>0</v>
      </c>
      <c r="BP21" s="3">
        <f t="shared" si="22"/>
        <v>0</v>
      </c>
      <c r="BQ21" s="10">
        <f t="shared" si="23"/>
        <v>0</v>
      </c>
      <c r="BR21" s="51" t="e">
        <f t="shared" si="24"/>
        <v>#DIV/0!</v>
      </c>
      <c r="BS21" s="11"/>
      <c r="CB21" s="62"/>
      <c r="CE21" s="63"/>
      <c r="CG21" s="61"/>
      <c r="CN21" s="62"/>
      <c r="CQ21" s="63"/>
      <c r="CR21" s="61"/>
      <c r="CY21" s="62"/>
      <c r="DB21" s="63"/>
      <c r="DC21" s="61"/>
      <c r="DJ21" s="62"/>
      <c r="DM21" s="63"/>
    </row>
    <row r="22" spans="1:117" ht="15">
      <c r="A22" s="13"/>
      <c r="B22" s="8" t="s">
        <v>57</v>
      </c>
      <c r="C22" s="56"/>
      <c r="D22" s="56" t="s">
        <v>51</v>
      </c>
      <c r="E22" s="52">
        <f t="shared" si="0"/>
        <v>164.82277871750287</v>
      </c>
      <c r="F22" s="65">
        <f t="shared" si="1"/>
        <v>137.04000000000002</v>
      </c>
      <c r="G22" s="21">
        <f t="shared" si="2"/>
        <v>124.04</v>
      </c>
      <c r="H22" s="7">
        <f t="shared" si="3"/>
        <v>0</v>
      </c>
      <c r="I22" s="25">
        <f t="shared" si="4"/>
        <v>13</v>
      </c>
      <c r="J22" s="2">
        <v>71.12</v>
      </c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6">
        <f t="shared" si="5"/>
        <v>71.12</v>
      </c>
      <c r="X22" s="9">
        <f t="shared" si="6"/>
        <v>0</v>
      </c>
      <c r="Y22" s="3">
        <f t="shared" si="7"/>
        <v>0</v>
      </c>
      <c r="Z22" s="10">
        <f t="shared" si="8"/>
        <v>71.12</v>
      </c>
      <c r="AA22" s="51">
        <f t="shared" si="9"/>
        <v>54.16197975253093</v>
      </c>
      <c r="AB22" s="2">
        <v>23.47</v>
      </c>
      <c r="AC22" s="2"/>
      <c r="AD22" s="2"/>
      <c r="AE22" s="2"/>
      <c r="AF22" s="3"/>
      <c r="AG22" s="3"/>
      <c r="AH22" s="3"/>
      <c r="AI22" s="3"/>
      <c r="AJ22" s="3"/>
      <c r="AK22" s="3"/>
      <c r="AL22" s="6">
        <f t="shared" si="10"/>
        <v>23.47</v>
      </c>
      <c r="AM22" s="9">
        <f t="shared" si="11"/>
        <v>0</v>
      </c>
      <c r="AN22" s="3">
        <f t="shared" si="12"/>
        <v>0</v>
      </c>
      <c r="AO22" s="10">
        <f t="shared" si="13"/>
        <v>23.47</v>
      </c>
      <c r="AP22" s="51">
        <f t="shared" si="14"/>
        <v>64.46527481891778</v>
      </c>
      <c r="AQ22" s="2">
        <v>29.45</v>
      </c>
      <c r="AR22" s="2"/>
      <c r="AS22" s="2"/>
      <c r="AT22" s="3">
        <v>13</v>
      </c>
      <c r="AU22" s="3"/>
      <c r="AV22" s="3"/>
      <c r="AW22" s="3"/>
      <c r="AX22" s="3"/>
      <c r="AY22" s="3"/>
      <c r="AZ22" s="6">
        <f t="shared" si="15"/>
        <v>29.45</v>
      </c>
      <c r="BA22" s="9">
        <f t="shared" si="16"/>
        <v>13</v>
      </c>
      <c r="BB22" s="3">
        <f t="shared" si="17"/>
        <v>0</v>
      </c>
      <c r="BC22" s="10">
        <f t="shared" si="18"/>
        <v>42.45</v>
      </c>
      <c r="BD22" s="51">
        <f t="shared" si="19"/>
        <v>46.195524146054176</v>
      </c>
      <c r="BE22" s="11"/>
      <c r="BF22" s="2"/>
      <c r="BG22" s="2"/>
      <c r="BH22" s="3"/>
      <c r="BI22" s="3"/>
      <c r="BJ22" s="3"/>
      <c r="BK22" s="3"/>
      <c r="BL22" s="3"/>
      <c r="BM22" s="3"/>
      <c r="BN22" s="6">
        <f t="shared" si="20"/>
        <v>0</v>
      </c>
      <c r="BO22" s="9">
        <f t="shared" si="21"/>
        <v>0</v>
      </c>
      <c r="BP22" s="3">
        <f t="shared" si="22"/>
        <v>0</v>
      </c>
      <c r="BQ22" s="10">
        <f t="shared" si="23"/>
        <v>0</v>
      </c>
      <c r="BR22" s="51" t="e">
        <f t="shared" si="24"/>
        <v>#DIV/0!</v>
      </c>
      <c r="BS22" s="11"/>
      <c r="BT22" s="2"/>
      <c r="BU22" s="2"/>
      <c r="BV22" s="3"/>
      <c r="BW22" s="3"/>
      <c r="BX22" s="3"/>
      <c r="BY22" s="3"/>
      <c r="BZ22" s="3"/>
      <c r="CA22" s="3"/>
      <c r="CB22" s="2"/>
      <c r="CC22" s="9"/>
      <c r="CD22" s="3"/>
      <c r="CE22" s="57"/>
      <c r="CF22" s="58"/>
      <c r="CG22" s="2"/>
      <c r="CH22" s="2"/>
      <c r="CI22" s="3"/>
      <c r="CJ22" s="3"/>
      <c r="CK22" s="3"/>
      <c r="CL22" s="3"/>
      <c r="CM22" s="3"/>
      <c r="CN22" s="2"/>
      <c r="CO22" s="9"/>
      <c r="CP22" s="3"/>
      <c r="CQ22" s="57"/>
      <c r="CR22" s="2"/>
      <c r="CS22" s="2"/>
      <c r="CT22" s="3"/>
      <c r="CU22" s="3"/>
      <c r="CV22" s="3"/>
      <c r="CW22" s="3"/>
      <c r="CX22" s="3"/>
      <c r="CY22" s="2"/>
      <c r="CZ22" s="9"/>
      <c r="DA22" s="3"/>
      <c r="DB22" s="57"/>
      <c r="DC22" s="2"/>
      <c r="DD22" s="2"/>
      <c r="DE22" s="3"/>
      <c r="DF22" s="3"/>
      <c r="DG22" s="3"/>
      <c r="DH22" s="3"/>
      <c r="DI22" s="3"/>
      <c r="DJ22" s="2"/>
      <c r="DK22" s="9"/>
      <c r="DL22" s="3"/>
      <c r="DM22" s="57"/>
    </row>
    <row r="23" spans="1:117" ht="15">
      <c r="A23" s="13"/>
      <c r="B23" s="1" t="s">
        <v>71</v>
      </c>
      <c r="C23" s="5"/>
      <c r="D23" s="5" t="s">
        <v>51</v>
      </c>
      <c r="E23" s="52">
        <f t="shared" si="0"/>
        <v>161.24522394086716</v>
      </c>
      <c r="F23" s="65">
        <f t="shared" si="1"/>
        <v>144.46999999999997</v>
      </c>
      <c r="G23" s="21">
        <f t="shared" si="2"/>
        <v>144.46999999999997</v>
      </c>
      <c r="H23" s="7">
        <f t="shared" si="3"/>
        <v>0</v>
      </c>
      <c r="I23" s="25">
        <f t="shared" si="4"/>
        <v>0</v>
      </c>
      <c r="J23" s="1">
        <v>79.32</v>
      </c>
      <c r="K23" s="2"/>
      <c r="L23" s="2"/>
      <c r="M23" s="2"/>
      <c r="N23" s="2"/>
      <c r="O23" s="2"/>
      <c r="P23" s="2"/>
      <c r="Q23" s="3"/>
      <c r="S23" s="3"/>
      <c r="T23" s="3"/>
      <c r="U23" s="3"/>
      <c r="V23" s="3"/>
      <c r="W23" s="6">
        <f t="shared" si="5"/>
        <v>79.32</v>
      </c>
      <c r="X23" s="9">
        <f t="shared" si="6"/>
        <v>0</v>
      </c>
      <c r="Y23" s="3">
        <f t="shared" si="7"/>
        <v>0</v>
      </c>
      <c r="Z23" s="10">
        <f t="shared" si="8"/>
        <v>79.32</v>
      </c>
      <c r="AA23" s="51">
        <f t="shared" si="9"/>
        <v>48.562783661119525</v>
      </c>
      <c r="AB23" s="1">
        <v>22.79</v>
      </c>
      <c r="AC23" s="2"/>
      <c r="AD23" s="2"/>
      <c r="AE23" s="2"/>
      <c r="AF23" s="3"/>
      <c r="AG23" s="3"/>
      <c r="AI23" s="3"/>
      <c r="AK23" s="3"/>
      <c r="AL23" s="6">
        <f t="shared" si="10"/>
        <v>22.79</v>
      </c>
      <c r="AM23" s="9">
        <f t="shared" si="11"/>
        <v>0</v>
      </c>
      <c r="AN23" s="3">
        <f t="shared" si="12"/>
        <v>0</v>
      </c>
      <c r="AO23" s="10">
        <f t="shared" si="13"/>
        <v>22.79</v>
      </c>
      <c r="AP23" s="51">
        <f t="shared" si="14"/>
        <v>66.38876700307152</v>
      </c>
      <c r="AQ23" s="1">
        <v>42.36</v>
      </c>
      <c r="AR23" s="2"/>
      <c r="AS23" s="2"/>
      <c r="AT23" s="1">
        <v>0</v>
      </c>
      <c r="AV23" s="3"/>
      <c r="AW23" s="3"/>
      <c r="AX23" s="3"/>
      <c r="AY23" s="3"/>
      <c r="AZ23" s="6">
        <f t="shared" si="15"/>
        <v>42.36</v>
      </c>
      <c r="BA23" s="9">
        <f t="shared" si="16"/>
        <v>0</v>
      </c>
      <c r="BB23" s="3">
        <f t="shared" si="17"/>
        <v>0</v>
      </c>
      <c r="BC23" s="10">
        <f t="shared" si="18"/>
        <v>42.36</v>
      </c>
      <c r="BD23" s="51">
        <f t="shared" si="19"/>
        <v>46.2936732766761</v>
      </c>
      <c r="BE23" s="11"/>
      <c r="BF23" s="2"/>
      <c r="BG23" s="2"/>
      <c r="BH23" s="3"/>
      <c r="BI23" s="3"/>
      <c r="BJ23" s="3"/>
      <c r="BK23" s="3"/>
      <c r="BL23" s="3"/>
      <c r="BM23" s="3"/>
      <c r="BN23" s="6">
        <f t="shared" si="20"/>
        <v>0</v>
      </c>
      <c r="BO23" s="9">
        <f t="shared" si="21"/>
        <v>0</v>
      </c>
      <c r="BP23" s="3">
        <f t="shared" si="22"/>
        <v>0</v>
      </c>
      <c r="BQ23" s="10">
        <f t="shared" si="23"/>
        <v>0</v>
      </c>
      <c r="BR23" s="51" t="e">
        <f t="shared" si="24"/>
        <v>#DIV/0!</v>
      </c>
      <c r="BS23" s="11"/>
      <c r="BT23" s="2"/>
      <c r="BU23" s="2"/>
      <c r="BV23" s="3"/>
      <c r="BW23" s="3"/>
      <c r="BX23" s="3"/>
      <c r="BY23" s="3"/>
      <c r="BZ23" s="3"/>
      <c r="CA23" s="3"/>
      <c r="CB23" s="2"/>
      <c r="CC23" s="9"/>
      <c r="CD23" s="3"/>
      <c r="CE23" s="57"/>
      <c r="CF23" s="51"/>
      <c r="CG23" s="2"/>
      <c r="CH23" s="2"/>
      <c r="CI23" s="3"/>
      <c r="CJ23" s="3"/>
      <c r="CK23" s="3"/>
      <c r="CL23" s="3"/>
      <c r="CM23" s="3"/>
      <c r="CN23" s="2"/>
      <c r="CO23" s="9"/>
      <c r="CP23" s="3"/>
      <c r="CQ23" s="57"/>
      <c r="CR23" s="2"/>
      <c r="CS23" s="2"/>
      <c r="CT23" s="3"/>
      <c r="CU23" s="3"/>
      <c r="CV23" s="3"/>
      <c r="CW23" s="3"/>
      <c r="CX23" s="3"/>
      <c r="CY23" s="2"/>
      <c r="CZ23" s="9"/>
      <c r="DA23" s="3"/>
      <c r="DB23" s="57"/>
      <c r="DC23" s="2"/>
      <c r="DD23" s="2"/>
      <c r="DE23" s="3"/>
      <c r="DF23" s="3"/>
      <c r="DG23" s="3"/>
      <c r="DH23" s="3"/>
      <c r="DI23" s="3"/>
      <c r="DJ23" s="2"/>
      <c r="DK23" s="9"/>
      <c r="DL23" s="3"/>
      <c r="DM23" s="57"/>
    </row>
    <row r="24" spans="1:117" ht="15">
      <c r="A24" s="13"/>
      <c r="B24" s="8" t="s">
        <v>55</v>
      </c>
      <c r="C24" s="56"/>
      <c r="D24" s="56" t="s">
        <v>51</v>
      </c>
      <c r="E24" s="52">
        <f t="shared" si="0"/>
        <v>158.21982137882117</v>
      </c>
      <c r="F24" s="65">
        <f t="shared" si="1"/>
        <v>136.8</v>
      </c>
      <c r="G24" s="21">
        <f t="shared" si="2"/>
        <v>118.8</v>
      </c>
      <c r="H24" s="7">
        <f t="shared" si="3"/>
        <v>0</v>
      </c>
      <c r="I24" s="25">
        <f t="shared" si="4"/>
        <v>18</v>
      </c>
      <c r="J24" s="2">
        <v>66.23</v>
      </c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6">
        <f t="shared" si="5"/>
        <v>66.23</v>
      </c>
      <c r="X24" s="9">
        <f t="shared" si="6"/>
        <v>0</v>
      </c>
      <c r="Y24" s="3">
        <f t="shared" si="7"/>
        <v>0</v>
      </c>
      <c r="Z24" s="10">
        <f t="shared" si="8"/>
        <v>66.23</v>
      </c>
      <c r="AA24" s="51">
        <f t="shared" si="9"/>
        <v>58.16095425033973</v>
      </c>
      <c r="AB24" s="55">
        <v>28.05</v>
      </c>
      <c r="AC24" s="2"/>
      <c r="AD24" s="2"/>
      <c r="AE24" s="2"/>
      <c r="AF24" s="3"/>
      <c r="AG24" s="3"/>
      <c r="AH24" s="3"/>
      <c r="AI24" s="3"/>
      <c r="AJ24" s="3"/>
      <c r="AK24" s="3"/>
      <c r="AL24" s="6">
        <f t="shared" si="10"/>
        <v>28.05</v>
      </c>
      <c r="AM24" s="9">
        <f t="shared" si="11"/>
        <v>0</v>
      </c>
      <c r="AN24" s="3">
        <f t="shared" si="12"/>
        <v>0</v>
      </c>
      <c r="AO24" s="10">
        <f t="shared" si="13"/>
        <v>28.05</v>
      </c>
      <c r="AP24" s="51">
        <f t="shared" si="14"/>
        <v>53.939393939393945</v>
      </c>
      <c r="AQ24" s="2">
        <v>24.52</v>
      </c>
      <c r="AR24" s="2"/>
      <c r="AS24" s="2"/>
      <c r="AT24" s="3">
        <v>18</v>
      </c>
      <c r="AU24" s="3"/>
      <c r="AV24" s="3"/>
      <c r="AW24" s="3"/>
      <c r="AX24" s="3"/>
      <c r="AY24" s="3"/>
      <c r="AZ24" s="6">
        <f t="shared" si="15"/>
        <v>24.52</v>
      </c>
      <c r="BA24" s="9">
        <f t="shared" si="16"/>
        <v>18</v>
      </c>
      <c r="BB24" s="3">
        <f t="shared" si="17"/>
        <v>0</v>
      </c>
      <c r="BC24" s="10">
        <f t="shared" si="18"/>
        <v>42.519999999999996</v>
      </c>
      <c r="BD24" s="51">
        <f t="shared" si="19"/>
        <v>46.119473189087486</v>
      </c>
      <c r="BE24" s="11"/>
      <c r="BF24" s="2"/>
      <c r="BG24" s="2"/>
      <c r="BH24" s="3"/>
      <c r="BI24" s="3"/>
      <c r="BJ24" s="3"/>
      <c r="BK24" s="3"/>
      <c r="BL24" s="3"/>
      <c r="BM24" s="3"/>
      <c r="BN24" s="6">
        <f t="shared" si="20"/>
        <v>0</v>
      </c>
      <c r="BO24" s="9">
        <f t="shared" si="21"/>
        <v>0</v>
      </c>
      <c r="BP24" s="3">
        <f t="shared" si="22"/>
        <v>0</v>
      </c>
      <c r="BQ24" s="10">
        <f t="shared" si="23"/>
        <v>0</v>
      </c>
      <c r="BR24" s="51" t="e">
        <f t="shared" si="24"/>
        <v>#DIV/0!</v>
      </c>
      <c r="BS24" s="11"/>
      <c r="BT24" s="2"/>
      <c r="BU24" s="2"/>
      <c r="BV24" s="3"/>
      <c r="BW24" s="3"/>
      <c r="BX24" s="3"/>
      <c r="BY24" s="3"/>
      <c r="BZ24" s="3"/>
      <c r="CA24" s="3"/>
      <c r="CB24" s="2"/>
      <c r="CC24" s="9"/>
      <c r="CD24" s="3"/>
      <c r="CE24" s="57"/>
      <c r="CF24" s="58"/>
      <c r="CG24" s="2"/>
      <c r="CH24" s="2"/>
      <c r="CI24" s="3"/>
      <c r="CJ24" s="3"/>
      <c r="CK24" s="3"/>
      <c r="CL24" s="3"/>
      <c r="CM24" s="3"/>
      <c r="CN24" s="2"/>
      <c r="CO24" s="9"/>
      <c r="CP24" s="3"/>
      <c r="CQ24" s="57"/>
      <c r="CR24" s="2"/>
      <c r="CS24" s="2"/>
      <c r="CT24" s="3"/>
      <c r="CU24" s="3"/>
      <c r="CV24" s="3"/>
      <c r="CW24" s="3"/>
      <c r="CX24" s="3"/>
      <c r="CY24" s="2"/>
      <c r="CZ24" s="9"/>
      <c r="DA24" s="3"/>
      <c r="DB24" s="57"/>
      <c r="DC24" s="2"/>
      <c r="DD24" s="2"/>
      <c r="DE24" s="3"/>
      <c r="DF24" s="3"/>
      <c r="DG24" s="3"/>
      <c r="DH24" s="3"/>
      <c r="DI24" s="3"/>
      <c r="DJ24" s="2"/>
      <c r="DK24" s="9"/>
      <c r="DL24" s="3"/>
      <c r="DM24" s="57"/>
    </row>
    <row r="25" spans="1:117" ht="15">
      <c r="A25" s="13"/>
      <c r="B25" s="1" t="s">
        <v>49</v>
      </c>
      <c r="C25" s="5"/>
      <c r="D25" s="5" t="s">
        <v>51</v>
      </c>
      <c r="E25" s="52">
        <f t="shared" si="0"/>
        <v>133.45450565457966</v>
      </c>
      <c r="F25" s="65">
        <f t="shared" si="1"/>
        <v>170.38</v>
      </c>
      <c r="G25" s="21">
        <f t="shared" si="2"/>
        <v>164.38</v>
      </c>
      <c r="H25" s="7">
        <f t="shared" si="3"/>
        <v>0</v>
      </c>
      <c r="I25" s="25">
        <f t="shared" si="4"/>
        <v>6</v>
      </c>
      <c r="J25" s="1">
        <v>93.23</v>
      </c>
      <c r="K25" s="2"/>
      <c r="L25" s="2"/>
      <c r="M25" s="2"/>
      <c r="N25" s="2"/>
      <c r="O25" s="2"/>
      <c r="P25" s="2"/>
      <c r="Q25" s="3"/>
      <c r="S25" s="3"/>
      <c r="T25" s="3"/>
      <c r="U25" s="3"/>
      <c r="V25" s="3"/>
      <c r="W25" s="6">
        <f t="shared" si="5"/>
        <v>93.23</v>
      </c>
      <c r="X25" s="9">
        <f t="shared" si="6"/>
        <v>0</v>
      </c>
      <c r="Y25" s="3">
        <f t="shared" si="7"/>
        <v>0</v>
      </c>
      <c r="Z25" s="10">
        <f t="shared" si="8"/>
        <v>93.23</v>
      </c>
      <c r="AA25" s="51">
        <f t="shared" si="9"/>
        <v>41.31717258393221</v>
      </c>
      <c r="AB25" s="1">
        <v>29.86</v>
      </c>
      <c r="AC25" s="2"/>
      <c r="AD25" s="2"/>
      <c r="AE25" s="2"/>
      <c r="AF25" s="3"/>
      <c r="AG25" s="3"/>
      <c r="AI25" s="3"/>
      <c r="AK25" s="3"/>
      <c r="AL25" s="6">
        <f t="shared" si="10"/>
        <v>29.86</v>
      </c>
      <c r="AM25" s="9">
        <f t="shared" si="11"/>
        <v>0</v>
      </c>
      <c r="AN25" s="3">
        <f t="shared" si="12"/>
        <v>0</v>
      </c>
      <c r="AO25" s="10">
        <f t="shared" si="13"/>
        <v>29.86</v>
      </c>
      <c r="AP25" s="51">
        <f t="shared" si="14"/>
        <v>50.66979236436705</v>
      </c>
      <c r="AQ25" s="1">
        <v>41.29</v>
      </c>
      <c r="AR25" s="2"/>
      <c r="AS25" s="2"/>
      <c r="AT25" s="1">
        <v>6</v>
      </c>
      <c r="AV25" s="3"/>
      <c r="AW25" s="3"/>
      <c r="AX25" s="3"/>
      <c r="AY25" s="3"/>
      <c r="AZ25" s="6">
        <f t="shared" si="15"/>
        <v>41.29</v>
      </c>
      <c r="BA25" s="9">
        <f t="shared" si="16"/>
        <v>6</v>
      </c>
      <c r="BB25" s="3">
        <f t="shared" si="17"/>
        <v>0</v>
      </c>
      <c r="BC25" s="10">
        <f t="shared" si="18"/>
        <v>47.29</v>
      </c>
      <c r="BD25" s="51">
        <f t="shared" si="19"/>
        <v>41.467540706280396</v>
      </c>
      <c r="BE25" s="11"/>
      <c r="BF25" s="2"/>
      <c r="BG25" s="2"/>
      <c r="BH25" s="3"/>
      <c r="BI25" s="3"/>
      <c r="BJ25" s="3"/>
      <c r="BK25" s="3"/>
      <c r="BL25" s="3"/>
      <c r="BM25" s="3"/>
      <c r="BN25" s="6">
        <f t="shared" si="20"/>
        <v>0</v>
      </c>
      <c r="BO25" s="9">
        <f t="shared" si="21"/>
        <v>0</v>
      </c>
      <c r="BP25" s="3">
        <f t="shared" si="22"/>
        <v>0</v>
      </c>
      <c r="BQ25" s="10">
        <f t="shared" si="23"/>
        <v>0</v>
      </c>
      <c r="BR25" s="51" t="e">
        <f t="shared" si="24"/>
        <v>#DIV/0!</v>
      </c>
      <c r="BS25" s="11"/>
      <c r="BT25" s="2"/>
      <c r="BU25" s="2"/>
      <c r="BV25" s="3"/>
      <c r="BW25" s="3"/>
      <c r="BX25" s="3"/>
      <c r="BY25" s="3"/>
      <c r="BZ25" s="3"/>
      <c r="CA25" s="3"/>
      <c r="CB25" s="2">
        <f>BS25+BT25+BU25</f>
        <v>0</v>
      </c>
      <c r="CC25" s="9">
        <f>BV25</f>
        <v>0</v>
      </c>
      <c r="CD25" s="3">
        <f>(BW25*5)+(BX25*10)+(BY25*15)+(BZ25*10)+(CA25*20)</f>
        <v>0</v>
      </c>
      <c r="CE25" s="57">
        <f>CB25+CC25+CD25</f>
        <v>0</v>
      </c>
      <c r="CF25" s="51" t="e">
        <f>(MIN(CE$4:CE$25)/CE25)*100</f>
        <v>#DIV/0!</v>
      </c>
      <c r="CG25" s="2"/>
      <c r="CH25" s="2"/>
      <c r="CI25" s="3"/>
      <c r="CJ25" s="3"/>
      <c r="CK25" s="3"/>
      <c r="CL25" s="3"/>
      <c r="CM25" s="3"/>
      <c r="CN25" s="2">
        <f>CG25+CH25</f>
        <v>0</v>
      </c>
      <c r="CO25" s="9">
        <f>CH25</f>
        <v>0</v>
      </c>
      <c r="CP25" s="3">
        <f>(CJ25*3)+(CK25*5)+(CL25*5)+(CM25*20)</f>
        <v>0</v>
      </c>
      <c r="CQ25" s="57">
        <f>CN25+CO25+CP25</f>
        <v>0</v>
      </c>
      <c r="CR25" s="2"/>
      <c r="CS25" s="2"/>
      <c r="CT25" s="3"/>
      <c r="CU25" s="3"/>
      <c r="CV25" s="3"/>
      <c r="CW25" s="3"/>
      <c r="CX25" s="3"/>
      <c r="CY25" s="2">
        <f>CR25+CS25</f>
        <v>0</v>
      </c>
      <c r="CZ25" s="9">
        <f>CS25</f>
        <v>0</v>
      </c>
      <c r="DA25" s="3">
        <f>(CU25*3)+(CV25*5)+(CW25*5)+(CX25*20)</f>
        <v>0</v>
      </c>
      <c r="DB25" s="57">
        <f>CY25+CZ25+DA25</f>
        <v>0</v>
      </c>
      <c r="DC25" s="2"/>
      <c r="DD25" s="2"/>
      <c r="DE25" s="3"/>
      <c r="DF25" s="3"/>
      <c r="DG25" s="3"/>
      <c r="DH25" s="3"/>
      <c r="DI25" s="3"/>
      <c r="DJ25" s="2">
        <f>DC25+DD25</f>
        <v>0</v>
      </c>
      <c r="DK25" s="9">
        <f>DD25</f>
        <v>0</v>
      </c>
      <c r="DL25" s="3">
        <f>(DF25*3)+(DG25*5)+(DH25*5)+(DI25*20)</f>
        <v>0</v>
      </c>
      <c r="DM25" s="57">
        <f>DJ25+DK25+DL25</f>
        <v>0</v>
      </c>
    </row>
    <row r="26" spans="1:117" ht="15">
      <c r="A26" s="13"/>
      <c r="B26" s="1" t="s">
        <v>72</v>
      </c>
      <c r="C26" s="5"/>
      <c r="D26" s="5" t="s">
        <v>51</v>
      </c>
      <c r="E26" s="52">
        <f t="shared" si="0"/>
        <v>126.2188350545902</v>
      </c>
      <c r="F26" s="65">
        <f t="shared" si="1"/>
        <v>169.6</v>
      </c>
      <c r="G26" s="21">
        <f t="shared" si="2"/>
        <v>125.6</v>
      </c>
      <c r="H26" s="7">
        <f t="shared" si="3"/>
        <v>20</v>
      </c>
      <c r="I26" s="25">
        <f t="shared" si="4"/>
        <v>24</v>
      </c>
      <c r="J26" s="1">
        <v>62.67</v>
      </c>
      <c r="K26" s="2"/>
      <c r="L26" s="2"/>
      <c r="M26" s="2"/>
      <c r="N26" s="2"/>
      <c r="O26" s="2"/>
      <c r="P26" s="2"/>
      <c r="Q26" s="3"/>
      <c r="S26" s="3"/>
      <c r="T26" s="3"/>
      <c r="U26" s="3"/>
      <c r="V26" s="3"/>
      <c r="W26" s="6">
        <f t="shared" si="5"/>
        <v>62.67</v>
      </c>
      <c r="X26" s="9">
        <f t="shared" si="6"/>
        <v>0</v>
      </c>
      <c r="Y26" s="3">
        <f t="shared" si="7"/>
        <v>0</v>
      </c>
      <c r="Z26" s="10">
        <f t="shared" si="8"/>
        <v>62.67</v>
      </c>
      <c r="AA26" s="51">
        <f t="shared" si="9"/>
        <v>61.46481570129249</v>
      </c>
      <c r="AB26" s="1">
        <v>28.55</v>
      </c>
      <c r="AC26" s="2"/>
      <c r="AD26" s="2"/>
      <c r="AE26" s="2"/>
      <c r="AF26" s="3"/>
      <c r="AG26" s="3"/>
      <c r="AI26" s="3"/>
      <c r="AJ26" s="1">
        <v>2</v>
      </c>
      <c r="AK26" s="3"/>
      <c r="AL26" s="6">
        <f t="shared" si="10"/>
        <v>28.55</v>
      </c>
      <c r="AM26" s="9">
        <f t="shared" si="11"/>
        <v>0</v>
      </c>
      <c r="AN26" s="3">
        <f t="shared" si="12"/>
        <v>20</v>
      </c>
      <c r="AO26" s="10">
        <f t="shared" si="13"/>
        <v>48.55</v>
      </c>
      <c r="AP26" s="51">
        <f t="shared" si="14"/>
        <v>31.163748712667356</v>
      </c>
      <c r="AQ26" s="1">
        <v>34.38</v>
      </c>
      <c r="AR26" s="2"/>
      <c r="AS26" s="2"/>
      <c r="AT26" s="1">
        <v>24</v>
      </c>
      <c r="AV26" s="3"/>
      <c r="AW26" s="3"/>
      <c r="AX26" s="3"/>
      <c r="AY26" s="3"/>
      <c r="AZ26" s="6">
        <f t="shared" si="15"/>
        <v>34.38</v>
      </c>
      <c r="BA26" s="9">
        <f t="shared" si="16"/>
        <v>24</v>
      </c>
      <c r="BB26" s="3">
        <f t="shared" si="17"/>
        <v>0</v>
      </c>
      <c r="BC26" s="10">
        <f t="shared" si="18"/>
        <v>58.38</v>
      </c>
      <c r="BD26" s="51">
        <f t="shared" si="19"/>
        <v>33.59027064063035</v>
      </c>
      <c r="BE26" s="11"/>
      <c r="BF26" s="2"/>
      <c r="BG26" s="2"/>
      <c r="BH26" s="3"/>
      <c r="BI26" s="3"/>
      <c r="BJ26" s="3"/>
      <c r="BK26" s="3"/>
      <c r="BL26" s="3"/>
      <c r="BM26" s="3"/>
      <c r="BN26" s="6">
        <f t="shared" si="20"/>
        <v>0</v>
      </c>
      <c r="BO26" s="9">
        <f t="shared" si="21"/>
        <v>0</v>
      </c>
      <c r="BP26" s="3">
        <f t="shared" si="22"/>
        <v>0</v>
      </c>
      <c r="BQ26" s="10">
        <f t="shared" si="23"/>
        <v>0</v>
      </c>
      <c r="BR26" s="51" t="e">
        <f t="shared" si="24"/>
        <v>#DIV/0!</v>
      </c>
      <c r="BS26" s="11"/>
      <c r="BT26" s="2"/>
      <c r="BU26" s="2"/>
      <c r="BV26" s="3"/>
      <c r="BW26" s="3"/>
      <c r="BX26" s="3"/>
      <c r="BY26" s="3"/>
      <c r="BZ26" s="3"/>
      <c r="CA26" s="3"/>
      <c r="CB26" s="2">
        <f>BS26+BT26+BU26</f>
        <v>0</v>
      </c>
      <c r="CC26" s="9">
        <f>BV26</f>
        <v>0</v>
      </c>
      <c r="CD26" s="3">
        <f>(BW26*5)+(BX26*10)+(BY26*15)+(BZ26*10)+(CA26*20)</f>
        <v>0</v>
      </c>
      <c r="CE26" s="57">
        <f>CB26+CC26+CD26</f>
        <v>0</v>
      </c>
      <c r="CF26" s="51" t="e">
        <f>(MIN(CE$4:CE$25)/CE26)*100</f>
        <v>#DIV/0!</v>
      </c>
      <c r="CG26" s="2"/>
      <c r="CH26" s="2"/>
      <c r="CI26" s="3"/>
      <c r="CJ26" s="3"/>
      <c r="CK26" s="3"/>
      <c r="CL26" s="3"/>
      <c r="CM26" s="3"/>
      <c r="CN26" s="2">
        <f>CG26+CH26</f>
        <v>0</v>
      </c>
      <c r="CO26" s="9">
        <f>CH26</f>
        <v>0</v>
      </c>
      <c r="CP26" s="3">
        <f>(CJ26*3)+(CK26*5)+(CL26*5)+(CM26*20)</f>
        <v>0</v>
      </c>
      <c r="CQ26" s="57">
        <f>CN26+CO26+CP26</f>
        <v>0</v>
      </c>
      <c r="CR26" s="2"/>
      <c r="CS26" s="2"/>
      <c r="CT26" s="3"/>
      <c r="CU26" s="3"/>
      <c r="CV26" s="3"/>
      <c r="CW26" s="3"/>
      <c r="CX26" s="3"/>
      <c r="CY26" s="2">
        <f>CR26+CS26</f>
        <v>0</v>
      </c>
      <c r="CZ26" s="9">
        <f>CS26</f>
        <v>0</v>
      </c>
      <c r="DA26" s="3">
        <f>(CU26*3)+(CV26*5)+(CW26*5)+(CX26*20)</f>
        <v>0</v>
      </c>
      <c r="DB26" s="57">
        <f>CY26+CZ26+DA26</f>
        <v>0</v>
      </c>
      <c r="DC26" s="2"/>
      <c r="DD26" s="2"/>
      <c r="DE26" s="3"/>
      <c r="DF26" s="3"/>
      <c r="DG26" s="3"/>
      <c r="DH26" s="3"/>
      <c r="DI26" s="3"/>
      <c r="DJ26" s="2">
        <f>DC26+DD26</f>
        <v>0</v>
      </c>
      <c r="DK26" s="9">
        <f>DD26</f>
        <v>0</v>
      </c>
      <c r="DL26" s="3">
        <f>(DF26*3)+(DG26*5)+(DH26*5)+(DI26*20)</f>
        <v>0</v>
      </c>
      <c r="DM26" s="57">
        <f>DJ26+DK26+DL26</f>
        <v>0</v>
      </c>
    </row>
    <row r="27" spans="1:117" ht="15">
      <c r="A27" s="13"/>
      <c r="B27" s="1" t="s">
        <v>65</v>
      </c>
      <c r="C27" s="5"/>
      <c r="D27" s="5" t="s">
        <v>51</v>
      </c>
      <c r="E27" s="52">
        <f t="shared" si="0"/>
        <v>119.5368511153053</v>
      </c>
      <c r="F27" s="65">
        <f t="shared" si="1"/>
        <v>181.70999999999998</v>
      </c>
      <c r="G27" s="21">
        <f t="shared" si="2"/>
        <v>161.70999999999998</v>
      </c>
      <c r="H27" s="7">
        <f t="shared" si="3"/>
        <v>5</v>
      </c>
      <c r="I27" s="25">
        <f t="shared" si="4"/>
        <v>15</v>
      </c>
      <c r="J27" s="1">
        <v>88.26</v>
      </c>
      <c r="K27" s="2"/>
      <c r="L27" s="2"/>
      <c r="M27" s="2"/>
      <c r="N27" s="2"/>
      <c r="O27" s="2"/>
      <c r="P27" s="2"/>
      <c r="Q27" s="3"/>
      <c r="R27" s="1">
        <v>1</v>
      </c>
      <c r="S27" s="3"/>
      <c r="T27" s="3"/>
      <c r="U27" s="3"/>
      <c r="V27" s="3"/>
      <c r="W27" s="6">
        <f t="shared" si="5"/>
        <v>88.26</v>
      </c>
      <c r="X27" s="9">
        <f t="shared" si="6"/>
        <v>0</v>
      </c>
      <c r="Y27" s="3">
        <f t="shared" si="7"/>
        <v>5</v>
      </c>
      <c r="Z27" s="10">
        <f t="shared" si="8"/>
        <v>93.26</v>
      </c>
      <c r="AA27" s="51">
        <f t="shared" si="9"/>
        <v>41.30388162127386</v>
      </c>
      <c r="AB27" s="1">
        <v>41.81</v>
      </c>
      <c r="AC27" s="2"/>
      <c r="AD27" s="2"/>
      <c r="AE27" s="2"/>
      <c r="AF27" s="3"/>
      <c r="AG27" s="3"/>
      <c r="AI27" s="3"/>
      <c r="AK27" s="3"/>
      <c r="AL27" s="6">
        <f t="shared" si="10"/>
        <v>41.81</v>
      </c>
      <c r="AM27" s="9">
        <f t="shared" si="11"/>
        <v>0</v>
      </c>
      <c r="AN27" s="3">
        <f t="shared" si="12"/>
        <v>0</v>
      </c>
      <c r="AO27" s="10">
        <f t="shared" si="13"/>
        <v>41.81</v>
      </c>
      <c r="AP27" s="51">
        <f t="shared" si="14"/>
        <v>36.18751494857689</v>
      </c>
      <c r="AQ27" s="1">
        <v>31.64</v>
      </c>
      <c r="AR27" s="2"/>
      <c r="AS27" s="2"/>
      <c r="AT27" s="1">
        <v>15</v>
      </c>
      <c r="AV27" s="3"/>
      <c r="AW27" s="3"/>
      <c r="AX27" s="3"/>
      <c r="AY27" s="3"/>
      <c r="AZ27" s="6">
        <f t="shared" si="15"/>
        <v>31.64</v>
      </c>
      <c r="BA27" s="9">
        <f t="shared" si="16"/>
        <v>15</v>
      </c>
      <c r="BB27" s="3">
        <f t="shared" si="17"/>
        <v>0</v>
      </c>
      <c r="BC27" s="10">
        <f t="shared" si="18"/>
        <v>46.64</v>
      </c>
      <c r="BD27" s="51">
        <f t="shared" si="19"/>
        <v>42.04545454545454</v>
      </c>
      <c r="BE27" s="11"/>
      <c r="BF27" s="2"/>
      <c r="BG27" s="2"/>
      <c r="BH27" s="3"/>
      <c r="BI27" s="3"/>
      <c r="BJ27" s="3"/>
      <c r="BK27" s="3"/>
      <c r="BL27" s="3"/>
      <c r="BM27" s="3"/>
      <c r="BN27" s="6">
        <f t="shared" si="20"/>
        <v>0</v>
      </c>
      <c r="BO27" s="9">
        <f t="shared" si="21"/>
        <v>0</v>
      </c>
      <c r="BP27" s="3">
        <f t="shared" si="22"/>
        <v>0</v>
      </c>
      <c r="BQ27" s="10">
        <f t="shared" si="23"/>
        <v>0</v>
      </c>
      <c r="BR27" s="51" t="e">
        <f t="shared" si="24"/>
        <v>#DIV/0!</v>
      </c>
      <c r="BS27" s="11"/>
      <c r="BT27" s="2"/>
      <c r="BU27" s="2"/>
      <c r="BV27" s="3"/>
      <c r="BW27" s="3"/>
      <c r="BX27" s="3"/>
      <c r="BY27" s="3"/>
      <c r="BZ27" s="3"/>
      <c r="CA27" s="3"/>
      <c r="CB27" s="2">
        <f>BS27+BT27+BU27</f>
        <v>0</v>
      </c>
      <c r="CC27" s="9">
        <f>BV27</f>
        <v>0</v>
      </c>
      <c r="CD27" s="3">
        <f>(BW27*5)+(BX27*10)+(BY27*15)+(BZ27*10)+(CA27*20)</f>
        <v>0</v>
      </c>
      <c r="CE27" s="57">
        <f>CB27+CC27+CD27</f>
        <v>0</v>
      </c>
      <c r="CF27" s="51" t="e">
        <f>(MIN(CE$4:CE$25)/CE27)*100</f>
        <v>#DIV/0!</v>
      </c>
      <c r="CG27" s="2"/>
      <c r="CH27" s="2"/>
      <c r="CI27" s="3"/>
      <c r="CJ27" s="3"/>
      <c r="CK27" s="3"/>
      <c r="CL27" s="3"/>
      <c r="CM27" s="3"/>
      <c r="CN27" s="2">
        <f>CG27+CH27</f>
        <v>0</v>
      </c>
      <c r="CO27" s="9">
        <f>CH27</f>
        <v>0</v>
      </c>
      <c r="CP27" s="3">
        <f>(CJ27*3)+(CK27*5)+(CL27*5)+(CM27*20)</f>
        <v>0</v>
      </c>
      <c r="CQ27" s="57">
        <f>CN27+CO27+CP27</f>
        <v>0</v>
      </c>
      <c r="CR27" s="2"/>
      <c r="CS27" s="2"/>
      <c r="CT27" s="3"/>
      <c r="CU27" s="3"/>
      <c r="CV27" s="3"/>
      <c r="CW27" s="3"/>
      <c r="CX27" s="3"/>
      <c r="CY27" s="2">
        <f>CR27+CS27</f>
        <v>0</v>
      </c>
      <c r="CZ27" s="9">
        <f>CS27</f>
        <v>0</v>
      </c>
      <c r="DA27" s="3">
        <f>(CU27*3)+(CV27*5)+(CW27*5)+(CX27*20)</f>
        <v>0</v>
      </c>
      <c r="DB27" s="57">
        <f>CY27+CZ27+DA27</f>
        <v>0</v>
      </c>
      <c r="DC27" s="2"/>
      <c r="DD27" s="2"/>
      <c r="DE27" s="3"/>
      <c r="DF27" s="3"/>
      <c r="DG27" s="3"/>
      <c r="DH27" s="3"/>
      <c r="DI27" s="3"/>
      <c r="DJ27" s="2">
        <f>DC27+DD27</f>
        <v>0</v>
      </c>
      <c r="DK27" s="9">
        <f>DD27</f>
        <v>0</v>
      </c>
      <c r="DL27" s="3">
        <f>(DF27*3)+(DG27*5)+(DH27*5)+(DI27*20)</f>
        <v>0</v>
      </c>
      <c r="DM27" s="57">
        <f>DJ27+DK27+DL27</f>
        <v>0</v>
      </c>
    </row>
    <row r="28" spans="1:117" ht="15">
      <c r="A28" s="54"/>
      <c r="B28" s="8" t="s">
        <v>64</v>
      </c>
      <c r="C28" s="56"/>
      <c r="D28" s="66" t="s">
        <v>51</v>
      </c>
      <c r="E28" s="52">
        <f t="shared" si="0"/>
        <v>118.55081949609888</v>
      </c>
      <c r="F28" s="65">
        <f t="shared" si="1"/>
        <v>190.4</v>
      </c>
      <c r="G28" s="21">
        <f t="shared" si="2"/>
        <v>187.4</v>
      </c>
      <c r="H28" s="7">
        <f t="shared" si="3"/>
        <v>0</v>
      </c>
      <c r="I28" s="25">
        <f t="shared" si="4"/>
        <v>3</v>
      </c>
      <c r="J28" s="2">
        <v>105.97</v>
      </c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6">
        <f t="shared" si="5"/>
        <v>105.97</v>
      </c>
      <c r="X28" s="9">
        <f t="shared" si="6"/>
        <v>0</v>
      </c>
      <c r="Y28" s="3">
        <f t="shared" si="7"/>
        <v>0</v>
      </c>
      <c r="Z28" s="10">
        <f t="shared" si="8"/>
        <v>105.97</v>
      </c>
      <c r="AA28" s="51">
        <f t="shared" si="9"/>
        <v>36.349910351986416</v>
      </c>
      <c r="AB28" s="2">
        <v>37.16</v>
      </c>
      <c r="AC28" s="2"/>
      <c r="AD28" s="2"/>
      <c r="AE28" s="2"/>
      <c r="AF28" s="3"/>
      <c r="AG28" s="3"/>
      <c r="AH28" s="3"/>
      <c r="AI28" s="3"/>
      <c r="AJ28" s="3"/>
      <c r="AK28" s="3"/>
      <c r="AL28" s="6">
        <f t="shared" si="10"/>
        <v>37.16</v>
      </c>
      <c r="AM28" s="9">
        <f t="shared" si="11"/>
        <v>0</v>
      </c>
      <c r="AN28" s="3">
        <f t="shared" si="12"/>
        <v>0</v>
      </c>
      <c r="AO28" s="10">
        <f t="shared" si="13"/>
        <v>37.16</v>
      </c>
      <c r="AP28" s="51">
        <f t="shared" si="14"/>
        <v>40.71582346609258</v>
      </c>
      <c r="AQ28" s="2">
        <v>44.27</v>
      </c>
      <c r="AR28" s="2"/>
      <c r="AS28" s="2"/>
      <c r="AT28" s="3">
        <v>3</v>
      </c>
      <c r="AU28" s="3"/>
      <c r="AV28" s="3"/>
      <c r="AW28" s="3"/>
      <c r="AX28" s="3"/>
      <c r="AY28" s="3"/>
      <c r="AZ28" s="6">
        <f t="shared" si="15"/>
        <v>44.27</v>
      </c>
      <c r="BA28" s="9">
        <f t="shared" si="16"/>
        <v>3</v>
      </c>
      <c r="BB28" s="3">
        <f t="shared" si="17"/>
        <v>0</v>
      </c>
      <c r="BC28" s="10">
        <f t="shared" si="18"/>
        <v>47.27</v>
      </c>
      <c r="BD28" s="51">
        <f t="shared" si="19"/>
        <v>41.485085678019885</v>
      </c>
      <c r="BE28" s="2"/>
      <c r="BF28" s="2"/>
      <c r="BG28" s="2"/>
      <c r="BH28" s="3"/>
      <c r="BI28" s="3"/>
      <c r="BJ28" s="3"/>
      <c r="BK28" s="3"/>
      <c r="BL28" s="3"/>
      <c r="BM28" s="3"/>
      <c r="BN28" s="2">
        <f t="shared" si="20"/>
        <v>0</v>
      </c>
      <c r="BO28" s="9">
        <f t="shared" si="21"/>
        <v>0</v>
      </c>
      <c r="BP28" s="3">
        <f t="shared" si="22"/>
        <v>0</v>
      </c>
      <c r="BQ28" s="57">
        <f t="shared" si="23"/>
        <v>0</v>
      </c>
      <c r="BR28" s="51" t="e">
        <f t="shared" si="24"/>
        <v>#DIV/0!</v>
      </c>
      <c r="BS28" s="2"/>
      <c r="BT28" s="2"/>
      <c r="BU28" s="2"/>
      <c r="BV28" s="3"/>
      <c r="BW28" s="3"/>
      <c r="BX28" s="3"/>
      <c r="BY28" s="3"/>
      <c r="BZ28" s="3"/>
      <c r="CA28" s="3"/>
      <c r="CB28" s="2">
        <f>BS28+BT28+BU28</f>
        <v>0</v>
      </c>
      <c r="CC28" s="9">
        <f>BV28</f>
        <v>0</v>
      </c>
      <c r="CD28" s="3">
        <f>(BW28*5)+(BX28*10)+(BY28*15)+(BZ28*10)+(CA28*20)</f>
        <v>0</v>
      </c>
      <c r="CE28" s="57">
        <f>CB28+CC28+CD28</f>
        <v>0</v>
      </c>
      <c r="CF28" s="51" t="e">
        <f>(MIN(CE$4:CE$25)/CE28)*100</f>
        <v>#DIV/0!</v>
      </c>
      <c r="CG28" s="2"/>
      <c r="CH28" s="2"/>
      <c r="CI28" s="3"/>
      <c r="CJ28" s="3"/>
      <c r="CK28" s="3"/>
      <c r="CL28" s="3"/>
      <c r="CM28" s="3"/>
      <c r="CN28" s="2">
        <f>CG28+CH28</f>
        <v>0</v>
      </c>
      <c r="CO28" s="9">
        <f>CH28</f>
        <v>0</v>
      </c>
      <c r="CP28" s="3">
        <f>(CJ28*3)+(CK28*5)+(CL28*5)+(CM28*20)</f>
        <v>0</v>
      </c>
      <c r="CQ28" s="57">
        <f>CN28+CO28+CP28</f>
        <v>0</v>
      </c>
      <c r="CR28" s="2"/>
      <c r="CS28" s="2"/>
      <c r="CT28" s="3"/>
      <c r="CU28" s="3"/>
      <c r="CV28" s="3"/>
      <c r="CW28" s="3"/>
      <c r="CX28" s="3"/>
      <c r="CY28" s="2">
        <f>CR28+CS28</f>
        <v>0</v>
      </c>
      <c r="CZ28" s="9">
        <f>CS28</f>
        <v>0</v>
      </c>
      <c r="DA28" s="3">
        <f>(CU28*3)+(CV28*5)+(CW28*5)+(CX28*20)</f>
        <v>0</v>
      </c>
      <c r="DB28" s="57">
        <f>CY28+CZ28+DA28</f>
        <v>0</v>
      </c>
      <c r="DC28" s="2"/>
      <c r="DD28" s="2"/>
      <c r="DE28" s="3"/>
      <c r="DF28" s="3"/>
      <c r="DG28" s="3"/>
      <c r="DH28" s="3"/>
      <c r="DI28" s="3"/>
      <c r="DJ28" s="2">
        <f>DC28+DD28</f>
        <v>0</v>
      </c>
      <c r="DK28" s="9">
        <f>DD28</f>
        <v>0</v>
      </c>
      <c r="DL28" s="3">
        <f>(DF28*3)+(DG28*5)+(DH28*5)+(DI28*20)</f>
        <v>0</v>
      </c>
      <c r="DM28" s="57">
        <f>DJ28+DK28+DL28</f>
        <v>0</v>
      </c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9"/>
  <sheetViews>
    <sheetView zoomScalePageLayoutView="0" workbookViewId="0" topLeftCell="A1">
      <selection activeCell="E6" sqref="E6"/>
    </sheetView>
  </sheetViews>
  <sheetFormatPr defaultColWidth="8.00390625" defaultRowHeight="12.75"/>
  <cols>
    <col min="1" max="2" width="8.7109375" style="5" customWidth="1"/>
    <col min="3" max="3" width="25.7109375" style="1" customWidth="1"/>
    <col min="4" max="4" width="7.00390625" style="1" bestFit="1" customWidth="1"/>
    <col min="5" max="5" width="4.8515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57421875" style="1" customWidth="1"/>
    <col min="11" max="11" width="5.00390625" style="1" customWidth="1"/>
    <col min="12" max="12" width="6.57421875" style="1" customWidth="1"/>
    <col min="13" max="18" width="5.57421875" style="1" customWidth="1"/>
    <col min="19" max="19" width="3.8515625" style="1" customWidth="1"/>
    <col min="20" max="20" width="2.28125" style="1" customWidth="1"/>
    <col min="21" max="21" width="2.7109375" style="1" customWidth="1"/>
    <col min="22" max="23" width="2.28125" style="1" customWidth="1"/>
    <col min="24" max="24" width="3.57421875" style="1" customWidth="1"/>
    <col min="25" max="25" width="6.7109375" style="1" customWidth="1"/>
    <col min="26" max="26" width="4.57421875" style="1" customWidth="1"/>
    <col min="27" max="27" width="4.28125" style="1" customWidth="1"/>
    <col min="28" max="28" width="7.00390625" style="4" customWidth="1"/>
    <col min="29" max="29" width="10.00390625" style="1" customWidth="1"/>
    <col min="30" max="30" width="7.8515625" style="1" bestFit="1" customWidth="1"/>
    <col min="31" max="33" width="5.57421875" style="1" customWidth="1"/>
    <col min="34" max="34" width="3.8515625" style="1" customWidth="1"/>
    <col min="35" max="38" width="2.28125" style="1" customWidth="1"/>
    <col min="39" max="39" width="3.57421875" style="1" customWidth="1"/>
    <col min="40" max="40" width="8.57421875" style="1" bestFit="1" customWidth="1"/>
    <col min="41" max="41" width="4.57421875" style="1" customWidth="1"/>
    <col min="42" max="42" width="4.28125" style="1" customWidth="1"/>
    <col min="43" max="43" width="6.57421875" style="1" customWidth="1"/>
    <col min="44" max="44" width="9.57421875" style="1" customWidth="1"/>
    <col min="45" max="47" width="5.57421875" style="1" customWidth="1"/>
    <col min="48" max="48" width="3.8515625" style="1" customWidth="1"/>
    <col min="49" max="49" width="2.28125" style="1" customWidth="1"/>
    <col min="50" max="50" width="2.7109375" style="1" customWidth="1"/>
    <col min="51" max="52" width="2.28125" style="1" customWidth="1"/>
    <col min="53" max="53" width="3.57421875" style="1" customWidth="1"/>
    <col min="54" max="54" width="6.57421875" style="1" customWidth="1"/>
    <col min="55" max="55" width="4.57421875" style="1" customWidth="1"/>
    <col min="56" max="56" width="4.28125" style="1" customWidth="1"/>
    <col min="57" max="58" width="6.57421875" style="1" customWidth="1"/>
    <col min="59" max="59" width="6.8515625" style="1" customWidth="1"/>
    <col min="60" max="61" width="5.57421875" style="1" customWidth="1"/>
    <col min="62" max="62" width="3.8515625" style="1" customWidth="1"/>
    <col min="63" max="66" width="2.28125" style="1" customWidth="1"/>
    <col min="67" max="67" width="3.57421875" style="1" customWidth="1"/>
    <col min="68" max="68" width="6.57421875" style="1" customWidth="1"/>
    <col min="69" max="69" width="4.57421875" style="1" customWidth="1"/>
    <col min="70" max="70" width="4.28125" style="1" customWidth="1"/>
    <col min="71" max="72" width="6.57421875" style="1" customWidth="1"/>
    <col min="73" max="73" width="7.8515625" style="1" bestFit="1" customWidth="1"/>
    <col min="74" max="75" width="5.57421875" style="1" customWidth="1"/>
    <col min="76" max="76" width="3.8515625" style="1" customWidth="1"/>
    <col min="77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6" t="s">
        <v>40</v>
      </c>
      <c r="B1" s="26" t="s">
        <v>38</v>
      </c>
      <c r="C1" s="26" t="s">
        <v>0</v>
      </c>
      <c r="D1" s="26"/>
      <c r="E1" s="26"/>
      <c r="F1" s="53"/>
      <c r="G1" s="27" t="s">
        <v>1</v>
      </c>
      <c r="H1" s="28"/>
      <c r="I1" s="28"/>
      <c r="J1" s="28"/>
      <c r="K1" s="29"/>
      <c r="L1" s="26" t="s">
        <v>2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 t="s">
        <v>3</v>
      </c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 t="s">
        <v>4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 t="s">
        <v>5</v>
      </c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 t="s">
        <v>6</v>
      </c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 t="s">
        <v>7</v>
      </c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 t="s">
        <v>8</v>
      </c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 t="s">
        <v>9</v>
      </c>
      <c r="DE1" s="26"/>
      <c r="DF1" s="26"/>
      <c r="DG1" s="26"/>
      <c r="DH1" s="26"/>
      <c r="DI1" s="26"/>
      <c r="DJ1" s="26"/>
      <c r="DK1" s="26"/>
      <c r="DL1" s="26"/>
      <c r="DM1" s="26"/>
      <c r="DN1" s="26"/>
    </row>
    <row r="2" spans="1:118" ht="52.5" thickBot="1">
      <c r="A2" s="14" t="s">
        <v>39</v>
      </c>
      <c r="B2" s="15" t="s">
        <v>39</v>
      </c>
      <c r="C2" s="15" t="s">
        <v>10</v>
      </c>
      <c r="D2" s="15" t="s">
        <v>11</v>
      </c>
      <c r="E2" s="15" t="s">
        <v>12</v>
      </c>
      <c r="F2" s="49" t="s">
        <v>42</v>
      </c>
      <c r="G2" s="19" t="s">
        <v>13</v>
      </c>
      <c r="H2" s="20" t="s">
        <v>14</v>
      </c>
      <c r="I2" s="17" t="s">
        <v>15</v>
      </c>
      <c r="J2" s="22" t="s">
        <v>16</v>
      </c>
      <c r="K2" s="23" t="s">
        <v>17</v>
      </c>
      <c r="L2" s="14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43</v>
      </c>
      <c r="W2" s="15" t="s">
        <v>28</v>
      </c>
      <c r="X2" s="17" t="s">
        <v>29</v>
      </c>
      <c r="Y2" s="18" t="s">
        <v>30</v>
      </c>
      <c r="Z2" s="15" t="s">
        <v>31</v>
      </c>
      <c r="AA2" s="15" t="s">
        <v>32</v>
      </c>
      <c r="AB2" s="16" t="s">
        <v>33</v>
      </c>
      <c r="AC2" s="49" t="s">
        <v>41</v>
      </c>
      <c r="AD2" s="14" t="s">
        <v>18</v>
      </c>
      <c r="AE2" s="15" t="s">
        <v>19</v>
      </c>
      <c r="AF2" s="15" t="s">
        <v>20</v>
      </c>
      <c r="AG2" s="15" t="s">
        <v>21</v>
      </c>
      <c r="AH2" s="15" t="s">
        <v>25</v>
      </c>
      <c r="AI2" s="15" t="s">
        <v>26</v>
      </c>
      <c r="AJ2" s="15" t="s">
        <v>27</v>
      </c>
      <c r="AK2" s="15" t="s">
        <v>43</v>
      </c>
      <c r="AL2" s="15" t="s">
        <v>28</v>
      </c>
      <c r="AM2" s="15" t="s">
        <v>29</v>
      </c>
      <c r="AN2" s="18" t="s">
        <v>30</v>
      </c>
      <c r="AO2" s="15" t="s">
        <v>31</v>
      </c>
      <c r="AP2" s="15" t="s">
        <v>32</v>
      </c>
      <c r="AQ2" s="16" t="s">
        <v>33</v>
      </c>
      <c r="AR2" s="49" t="s">
        <v>41</v>
      </c>
      <c r="AS2" s="14" t="s">
        <v>18</v>
      </c>
      <c r="AT2" s="15" t="s">
        <v>19</v>
      </c>
      <c r="AU2" s="15" t="s">
        <v>20</v>
      </c>
      <c r="AV2" s="15" t="s">
        <v>25</v>
      </c>
      <c r="AW2" s="15" t="s">
        <v>26</v>
      </c>
      <c r="AX2" s="15" t="s">
        <v>27</v>
      </c>
      <c r="AY2" s="15" t="s">
        <v>43</v>
      </c>
      <c r="AZ2" s="15" t="s">
        <v>28</v>
      </c>
      <c r="BA2" s="15" t="s">
        <v>29</v>
      </c>
      <c r="BB2" s="18" t="s">
        <v>30</v>
      </c>
      <c r="BC2" s="15" t="s">
        <v>31</v>
      </c>
      <c r="BD2" s="15" t="s">
        <v>32</v>
      </c>
      <c r="BE2" s="16" t="s">
        <v>33</v>
      </c>
      <c r="BF2" s="49" t="s">
        <v>41</v>
      </c>
      <c r="BG2" s="14" t="s">
        <v>18</v>
      </c>
      <c r="BH2" s="15" t="s">
        <v>19</v>
      </c>
      <c r="BI2" s="15" t="s">
        <v>20</v>
      </c>
      <c r="BJ2" s="15" t="s">
        <v>25</v>
      </c>
      <c r="BK2" s="15" t="s">
        <v>26</v>
      </c>
      <c r="BL2" s="15" t="s">
        <v>27</v>
      </c>
      <c r="BM2" s="15" t="s">
        <v>43</v>
      </c>
      <c r="BN2" s="15" t="s">
        <v>28</v>
      </c>
      <c r="BO2" s="15" t="s">
        <v>29</v>
      </c>
      <c r="BP2" s="18" t="s">
        <v>30</v>
      </c>
      <c r="BQ2" s="15" t="s">
        <v>31</v>
      </c>
      <c r="BR2" s="15" t="s">
        <v>32</v>
      </c>
      <c r="BS2" s="16" t="s">
        <v>33</v>
      </c>
      <c r="BT2" s="49" t="s">
        <v>41</v>
      </c>
      <c r="BU2" s="14" t="s">
        <v>18</v>
      </c>
      <c r="BV2" s="15" t="s">
        <v>19</v>
      </c>
      <c r="BW2" s="15" t="s">
        <v>20</v>
      </c>
      <c r="BX2" s="15" t="s">
        <v>25</v>
      </c>
      <c r="BY2" s="15" t="s">
        <v>26</v>
      </c>
      <c r="BZ2" s="15" t="s">
        <v>27</v>
      </c>
      <c r="CA2" s="15" t="s">
        <v>43</v>
      </c>
      <c r="CB2" s="15" t="s">
        <v>28</v>
      </c>
      <c r="CC2" s="15" t="s">
        <v>29</v>
      </c>
      <c r="CD2" s="18" t="s">
        <v>30</v>
      </c>
      <c r="CE2" s="15" t="s">
        <v>31</v>
      </c>
      <c r="CF2" s="15" t="s">
        <v>32</v>
      </c>
      <c r="CG2" s="16" t="s">
        <v>33</v>
      </c>
      <c r="CH2" s="14" t="s">
        <v>18</v>
      </c>
      <c r="CI2" s="15" t="s">
        <v>19</v>
      </c>
      <c r="CJ2" s="15" t="s">
        <v>25</v>
      </c>
      <c r="CK2" s="15" t="s">
        <v>26</v>
      </c>
      <c r="CL2" s="15" t="s">
        <v>27</v>
      </c>
      <c r="CM2" s="15" t="s">
        <v>28</v>
      </c>
      <c r="CN2" s="15" t="s">
        <v>29</v>
      </c>
      <c r="CO2" s="18" t="s">
        <v>30</v>
      </c>
      <c r="CP2" s="15" t="s">
        <v>31</v>
      </c>
      <c r="CQ2" s="15" t="s">
        <v>32</v>
      </c>
      <c r="CR2" s="16" t="s">
        <v>33</v>
      </c>
      <c r="CS2" s="14" t="s">
        <v>18</v>
      </c>
      <c r="CT2" s="15" t="s">
        <v>19</v>
      </c>
      <c r="CU2" s="15" t="s">
        <v>25</v>
      </c>
      <c r="CV2" s="15" t="s">
        <v>26</v>
      </c>
      <c r="CW2" s="15" t="s">
        <v>27</v>
      </c>
      <c r="CX2" s="15" t="s">
        <v>28</v>
      </c>
      <c r="CY2" s="15" t="s">
        <v>29</v>
      </c>
      <c r="CZ2" s="18" t="s">
        <v>30</v>
      </c>
      <c r="DA2" s="15" t="s">
        <v>31</v>
      </c>
      <c r="DB2" s="15" t="s">
        <v>32</v>
      </c>
      <c r="DC2" s="16" t="s">
        <v>33</v>
      </c>
      <c r="DD2" s="14" t="s">
        <v>18</v>
      </c>
      <c r="DE2" s="15" t="s">
        <v>19</v>
      </c>
      <c r="DF2" s="15" t="s">
        <v>25</v>
      </c>
      <c r="DG2" s="15" t="s">
        <v>26</v>
      </c>
      <c r="DH2" s="15" t="s">
        <v>27</v>
      </c>
      <c r="DI2" s="15" t="s">
        <v>28</v>
      </c>
      <c r="DJ2" s="15" t="s">
        <v>29</v>
      </c>
      <c r="DK2" s="18" t="s">
        <v>30</v>
      </c>
      <c r="DL2" s="15" t="s">
        <v>31</v>
      </c>
      <c r="DM2" s="15" t="s">
        <v>32</v>
      </c>
      <c r="DN2" s="16" t="s">
        <v>33</v>
      </c>
    </row>
    <row r="3" spans="3:84" ht="15.75" thickTop="1">
      <c r="C3" s="46" t="s">
        <v>37</v>
      </c>
      <c r="F3" s="52"/>
      <c r="G3" s="32"/>
      <c r="AA3" s="3"/>
      <c r="AC3" s="51"/>
      <c r="AP3" s="3">
        <f>(AI3*5)+(AJ3*10)+(AK3*15)+(AL3*10)+(AM3*20)</f>
        <v>0</v>
      </c>
      <c r="AR3" s="51"/>
      <c r="BD3" s="3">
        <f>(AW3*5)+(AX3*10)+(AY3*15)+(AZ3*10)+(BA3*20)</f>
        <v>0</v>
      </c>
      <c r="BF3" s="51"/>
      <c r="BR3" s="3">
        <f>(BK3*5)+(BL3*10)+(BM3*15)+(BN3*10)+(BO3*20)</f>
        <v>0</v>
      </c>
      <c r="BT3" s="51"/>
      <c r="CF3" s="3">
        <f>(BY3*5)+(BZ3*10)+(CA3*15)+(CB3*10)+(CC3*20)</f>
        <v>0</v>
      </c>
    </row>
    <row r="4" spans="1:118" ht="15">
      <c r="A4" s="13">
        <v>1</v>
      </c>
      <c r="B4" s="13">
        <v>1</v>
      </c>
      <c r="C4" s="31" t="s">
        <v>36</v>
      </c>
      <c r="D4" s="30" t="s">
        <v>35</v>
      </c>
      <c r="E4" s="37" t="s">
        <v>47</v>
      </c>
      <c r="F4" s="52">
        <f>AC4+AR4+BF4+BT4</f>
        <v>355.623378605219</v>
      </c>
      <c r="G4" s="48">
        <f>H4+I4+J4+10</f>
        <v>274.58000000000004</v>
      </c>
      <c r="H4" s="21">
        <f>Y4+AN4+BB4+BP4+CD4+CO4+CZ4+DK4</f>
        <v>165.08</v>
      </c>
      <c r="I4" s="7">
        <f>AA4+AP4+BD4+BR4+CF4+CQ4+DB4+DM4</f>
        <v>85</v>
      </c>
      <c r="J4" s="24">
        <f>K4/2</f>
        <v>14.5</v>
      </c>
      <c r="K4" s="34">
        <f>S4+AH4+AV4+BJ4+BX4+CJ4+CU4+DF4</f>
        <v>29</v>
      </c>
      <c r="L4" s="11">
        <v>66.58</v>
      </c>
      <c r="M4" s="2"/>
      <c r="N4" s="2"/>
      <c r="O4" s="2"/>
      <c r="P4" s="2"/>
      <c r="Q4" s="2"/>
      <c r="R4" s="2"/>
      <c r="S4" s="3">
        <v>0</v>
      </c>
      <c r="T4" s="3"/>
      <c r="U4" s="3">
        <v>7</v>
      </c>
      <c r="V4" s="3"/>
      <c r="W4" s="3"/>
      <c r="X4" s="12"/>
      <c r="Y4" s="6">
        <f>L4+M4+N4+O4+P4+Q4+R4</f>
        <v>66.58</v>
      </c>
      <c r="Z4" s="9">
        <f>S4/2</f>
        <v>0</v>
      </c>
      <c r="AA4" s="3">
        <f>(T4*5)+(U4*10)+(V4*15)+(W4*10)+(X4*20)</f>
        <v>70</v>
      </c>
      <c r="AB4" s="10">
        <f>Y4+Z4+AA4</f>
        <v>136.57999999999998</v>
      </c>
      <c r="AC4" s="51">
        <f>(MIN(AB$3:AB$5)/AB4)*100</f>
        <v>100</v>
      </c>
      <c r="AD4" s="11">
        <v>27.53</v>
      </c>
      <c r="AE4" s="2"/>
      <c r="AF4" s="2"/>
      <c r="AG4" s="2"/>
      <c r="AH4" s="3">
        <v>26</v>
      </c>
      <c r="AI4" s="3">
        <v>1</v>
      </c>
      <c r="AJ4" s="3"/>
      <c r="AK4" s="3"/>
      <c r="AL4" s="3">
        <v>1</v>
      </c>
      <c r="AM4" s="3"/>
      <c r="AN4" s="6">
        <f>AD4+AE4+AF4+AG4</f>
        <v>27.53</v>
      </c>
      <c r="AO4" s="9">
        <f>AH4/2</f>
        <v>13</v>
      </c>
      <c r="AP4" s="3">
        <f>(AI4*5)+(AJ4*10)+(AK4*15)+(AL4*10)+(AM4*20)</f>
        <v>15</v>
      </c>
      <c r="AQ4" s="10">
        <f>AN4+AO4+AP4+10</f>
        <v>65.53</v>
      </c>
      <c r="AR4" s="51">
        <f>(MIN(AQ$3:AQ$5)/AQ4)*100</f>
        <v>55.62337860521899</v>
      </c>
      <c r="AS4" s="11">
        <v>19.54</v>
      </c>
      <c r="AT4" s="2"/>
      <c r="AU4" s="2"/>
      <c r="AV4" s="3">
        <v>0</v>
      </c>
      <c r="AW4" s="3"/>
      <c r="AX4" s="3"/>
      <c r="AY4" s="3"/>
      <c r="AZ4" s="3"/>
      <c r="BA4" s="3"/>
      <c r="BB4" s="6">
        <f>AS4+AT4+AU4</f>
        <v>19.54</v>
      </c>
      <c r="BC4" s="9">
        <f>AV4/2</f>
        <v>0</v>
      </c>
      <c r="BD4" s="3">
        <f>(AW4*5)+(AX4*10)+(AY4*15)+(AZ4*10)+(BA4*20)</f>
        <v>0</v>
      </c>
      <c r="BE4" s="10">
        <f>BB4+BC4+BD4</f>
        <v>19.54</v>
      </c>
      <c r="BF4" s="51">
        <f>(MIN(BE$3:BE$5)/BE4)*100</f>
        <v>100</v>
      </c>
      <c r="BG4" s="11">
        <v>51.43</v>
      </c>
      <c r="BH4" s="2"/>
      <c r="BI4" s="2"/>
      <c r="BJ4" s="3">
        <v>3</v>
      </c>
      <c r="BK4" s="3"/>
      <c r="BL4" s="3"/>
      <c r="BM4" s="3"/>
      <c r="BN4" s="3"/>
      <c r="BO4" s="3"/>
      <c r="BP4" s="6">
        <f>BG4+BH4+BI4</f>
        <v>51.43</v>
      </c>
      <c r="BQ4" s="9">
        <f>BJ4/2</f>
        <v>1.5</v>
      </c>
      <c r="BR4" s="3">
        <f>(BK4*5)+(BL4*10)+(BM4*15)+(BN4*10)+(BO4*20)</f>
        <v>0</v>
      </c>
      <c r="BS4" s="35">
        <f>BP4+BQ4+BR4</f>
        <v>52.93</v>
      </c>
      <c r="BT4" s="51">
        <f>(MIN(BS$3:BS$5)/BS4)*100</f>
        <v>100</v>
      </c>
      <c r="BU4" s="11"/>
      <c r="BV4" s="2"/>
      <c r="BW4" s="2"/>
      <c r="BX4" s="3"/>
      <c r="BY4" s="3"/>
      <c r="BZ4" s="3"/>
      <c r="CA4" s="3"/>
      <c r="CB4" s="3"/>
      <c r="CC4" s="3"/>
      <c r="CD4" s="6">
        <f>BU4+BV4+BW4</f>
        <v>0</v>
      </c>
      <c r="CE4" s="9">
        <f>BX4/2</f>
        <v>0</v>
      </c>
      <c r="CF4" s="3">
        <f>(BY4*5)+(BZ4*10)+(CA4*15)+(CB4*10)+(CC4*20)</f>
        <v>0</v>
      </c>
      <c r="CG4" s="10">
        <f>CD4+CE4+CF4</f>
        <v>0</v>
      </c>
      <c r="CH4" s="11"/>
      <c r="CI4" s="2"/>
      <c r="CJ4" s="3"/>
      <c r="CK4" s="3"/>
      <c r="CL4" s="3"/>
      <c r="CM4" s="3"/>
      <c r="CN4" s="3"/>
      <c r="CO4" s="6">
        <f>CH4+CI4</f>
        <v>0</v>
      </c>
      <c r="CP4" s="9">
        <f>CJ4/2</f>
        <v>0</v>
      </c>
      <c r="CQ4" s="3">
        <f>(CK4*3)+(CL4*5)+(CM4*5)+(CN4*20)</f>
        <v>0</v>
      </c>
      <c r="CR4" s="10">
        <f>CO4+CP4+CQ4</f>
        <v>0</v>
      </c>
      <c r="CS4" s="11"/>
      <c r="CT4" s="2"/>
      <c r="CU4" s="3"/>
      <c r="CV4" s="3"/>
      <c r="CW4" s="3"/>
      <c r="CX4" s="3"/>
      <c r="CY4" s="3"/>
      <c r="CZ4" s="6">
        <f>CS4+CT4</f>
        <v>0</v>
      </c>
      <c r="DA4" s="9">
        <f>CU4/2</f>
        <v>0</v>
      </c>
      <c r="DB4" s="3">
        <f>(CV4*3)+(CW4*5)+(CX4*5)+(CY4*20)</f>
        <v>0</v>
      </c>
      <c r="DC4" s="10">
        <f>CZ4+DA4+DB4</f>
        <v>0</v>
      </c>
      <c r="DD4" s="11"/>
      <c r="DE4" s="2"/>
      <c r="DF4" s="3"/>
      <c r="DG4" s="3"/>
      <c r="DH4" s="3"/>
      <c r="DI4" s="3"/>
      <c r="DJ4" s="3"/>
      <c r="DK4" s="6">
        <f>DD4+DE4</f>
        <v>0</v>
      </c>
      <c r="DL4" s="9">
        <f>DF4/2</f>
        <v>0</v>
      </c>
      <c r="DM4" s="3">
        <f>(DG4*3)+(DH4*5)+(DI4*5)+(DJ4*20)</f>
        <v>0</v>
      </c>
      <c r="DN4" s="10">
        <f>DK4+DL4+DM4</f>
        <v>0</v>
      </c>
    </row>
    <row r="5" spans="1:118" ht="15">
      <c r="A5" s="13">
        <v>2</v>
      </c>
      <c r="B5" s="13">
        <v>2</v>
      </c>
      <c r="C5" s="31" t="s">
        <v>44</v>
      </c>
      <c r="D5" s="30" t="s">
        <v>46</v>
      </c>
      <c r="E5" s="33" t="s">
        <v>34</v>
      </c>
      <c r="F5" s="52">
        <f>AC5+AR5+BF5+BT5</f>
        <v>320.96756262702945</v>
      </c>
      <c r="G5" s="32">
        <f>H5+I5+J5+10</f>
        <v>289.40999999999997</v>
      </c>
      <c r="H5" s="21">
        <f>Y5+AN5+BB5+BP5+CD5+CO5+CZ5+DK5</f>
        <v>163.91</v>
      </c>
      <c r="I5" s="7">
        <f>AA5+AP5+BD5+BR5+CF5+CQ5+DB5+DM5</f>
        <v>110</v>
      </c>
      <c r="J5" s="24">
        <f>K5/2</f>
        <v>5.5</v>
      </c>
      <c r="K5" s="25">
        <f>S5+AH5+AV5+BJ5+BX5+CJ5+CU5+DF5</f>
        <v>11</v>
      </c>
      <c r="L5" s="36">
        <v>53.58</v>
      </c>
      <c r="M5" s="2"/>
      <c r="N5" s="2"/>
      <c r="O5" s="2"/>
      <c r="P5" s="2"/>
      <c r="Q5" s="2"/>
      <c r="R5" s="2"/>
      <c r="S5" s="3">
        <v>0</v>
      </c>
      <c r="T5" s="3"/>
      <c r="U5" s="3">
        <v>9</v>
      </c>
      <c r="V5" s="3"/>
      <c r="W5" s="3"/>
      <c r="X5" s="12"/>
      <c r="Y5" s="6">
        <f>L5+M5+N5+O5+P5+Q5+R5</f>
        <v>53.58</v>
      </c>
      <c r="Z5" s="9">
        <f>S5/2</f>
        <v>0</v>
      </c>
      <c r="AA5" s="3">
        <f>(T5*5)+(U5*10)+(V5*15)+(W5*10)+(X5*20)</f>
        <v>90</v>
      </c>
      <c r="AB5" s="10">
        <f>Y5+Z5+AA5</f>
        <v>143.57999999999998</v>
      </c>
      <c r="AC5" s="51">
        <f>(MIN(AB$3:AB$5)/AB5)*100</f>
        <v>95.12466917397965</v>
      </c>
      <c r="AD5" s="11">
        <v>20.95</v>
      </c>
      <c r="AE5" s="2"/>
      <c r="AF5" s="2"/>
      <c r="AG5" s="2"/>
      <c r="AH5" s="3">
        <v>11</v>
      </c>
      <c r="AI5" s="3"/>
      <c r="AJ5" s="3"/>
      <c r="AK5" s="3"/>
      <c r="AL5" s="3"/>
      <c r="AM5" s="3"/>
      <c r="AN5" s="6">
        <f>AD5+AE5+AF5+AG5</f>
        <v>20.95</v>
      </c>
      <c r="AO5" s="9">
        <f>AH5/2</f>
        <v>5.5</v>
      </c>
      <c r="AP5" s="3">
        <f>(AI5*5)+(AJ5*10)+(AK5*15)+(AL5*10)+(AM5*20)</f>
        <v>0</v>
      </c>
      <c r="AQ5" s="10">
        <f>AN5+AO5+AP5+10</f>
        <v>36.45</v>
      </c>
      <c r="AR5" s="51">
        <f>(MIN(AQ$3:AQ$5)/AQ5)*100</f>
        <v>100</v>
      </c>
      <c r="AS5" s="11">
        <v>25.61</v>
      </c>
      <c r="AT5" s="2"/>
      <c r="AU5" s="2"/>
      <c r="AV5" s="3">
        <v>0</v>
      </c>
      <c r="AW5" s="3"/>
      <c r="AX5" s="3">
        <v>2</v>
      </c>
      <c r="AY5" s="3"/>
      <c r="AZ5" s="3"/>
      <c r="BA5" s="3"/>
      <c r="BB5" s="6">
        <f>AS5+AT5+AU5</f>
        <v>25.61</v>
      </c>
      <c r="BC5" s="9">
        <f>AV5/2</f>
        <v>0</v>
      </c>
      <c r="BD5" s="3">
        <f>(AW5*5)+(AX5*10)+(AY5*15)+(AZ5*10)+(BA5*20)</f>
        <v>20</v>
      </c>
      <c r="BE5" s="10">
        <f>BB5+BC5+BD5</f>
        <v>45.61</v>
      </c>
      <c r="BF5" s="51">
        <f>(MIN(BE$3:BE$5)/BE5)*100</f>
        <v>42.8414821311116</v>
      </c>
      <c r="BG5" s="11">
        <v>63.77</v>
      </c>
      <c r="BH5" s="2"/>
      <c r="BI5" s="2"/>
      <c r="BJ5" s="3">
        <v>0</v>
      </c>
      <c r="BK5" s="3"/>
      <c r="BL5" s="3"/>
      <c r="BM5" s="3"/>
      <c r="BN5" s="3"/>
      <c r="BO5" s="3"/>
      <c r="BP5" s="6">
        <f>BG5+BH5+BI5</f>
        <v>63.77</v>
      </c>
      <c r="BQ5" s="9">
        <f>BJ5/2</f>
        <v>0</v>
      </c>
      <c r="BR5" s="3">
        <f>(BK5*5)+(BL5*10)+(BM5*15)+(BN5*10)+(BO5*20)</f>
        <v>0</v>
      </c>
      <c r="BS5" s="10">
        <f>BP5+BQ5+BR5</f>
        <v>63.77</v>
      </c>
      <c r="BT5" s="51">
        <f>(MIN(BS$3:BS$5)/BS5)*100</f>
        <v>83.0014113219382</v>
      </c>
      <c r="BU5" s="11"/>
      <c r="BV5" s="2"/>
      <c r="BW5" s="2"/>
      <c r="BX5" s="3"/>
      <c r="BY5" s="3"/>
      <c r="BZ5" s="3"/>
      <c r="CA5" s="3"/>
      <c r="CB5" s="3"/>
      <c r="CC5" s="3"/>
      <c r="CD5" s="6">
        <f>BU5+BV5+BW5</f>
        <v>0</v>
      </c>
      <c r="CE5" s="9">
        <f>BX5/2</f>
        <v>0</v>
      </c>
      <c r="CF5" s="3">
        <f>(BY5*5)+(BZ5*10)+(CA5*15)+(CB5*10)+(CC5*20)</f>
        <v>0</v>
      </c>
      <c r="CG5" s="10">
        <f>CD5+CE5+CF5</f>
        <v>0</v>
      </c>
      <c r="CH5" s="11"/>
      <c r="CI5" s="2"/>
      <c r="CJ5" s="3"/>
      <c r="CK5" s="3"/>
      <c r="CL5" s="3"/>
      <c r="CM5" s="3"/>
      <c r="CN5" s="3"/>
      <c r="CO5" s="6">
        <f>CH5+CI5</f>
        <v>0</v>
      </c>
      <c r="CP5" s="9">
        <f>CJ5/2</f>
        <v>0</v>
      </c>
      <c r="CQ5" s="3">
        <f>(CK5*3)+(CL5*5)+(CM5*5)+(CN5*20)</f>
        <v>0</v>
      </c>
      <c r="CR5" s="10">
        <f>CO5+CP5+CQ5</f>
        <v>0</v>
      </c>
      <c r="CS5" s="11"/>
      <c r="CT5" s="2"/>
      <c r="CU5" s="3"/>
      <c r="CV5" s="3"/>
      <c r="CW5" s="3"/>
      <c r="CX5" s="3"/>
      <c r="CY5" s="3"/>
      <c r="CZ5" s="6">
        <f>CS5+CT5</f>
        <v>0</v>
      </c>
      <c r="DA5" s="9">
        <f>CU5/2</f>
        <v>0</v>
      </c>
      <c r="DB5" s="3">
        <f>(CV5*3)+(CW5*5)+(CX5*5)+(CY5*20)</f>
        <v>0</v>
      </c>
      <c r="DC5" s="10">
        <f>CZ5+DA5+DB5</f>
        <v>0</v>
      </c>
      <c r="DD5" s="11"/>
      <c r="DE5" s="2"/>
      <c r="DF5" s="3"/>
      <c r="DG5" s="3"/>
      <c r="DH5" s="3"/>
      <c r="DI5" s="3"/>
      <c r="DJ5" s="3"/>
      <c r="DK5" s="6">
        <f>DD5+DE5</f>
        <v>0</v>
      </c>
      <c r="DL5" s="9">
        <f>DF5/2</f>
        <v>0</v>
      </c>
      <c r="DM5" s="3">
        <f>(DG5*3)+(DH5*5)+(DI5*5)+(DJ5*20)</f>
        <v>0</v>
      </c>
      <c r="DN5" s="10">
        <f>DK5+DL5+DM5</f>
        <v>0</v>
      </c>
    </row>
    <row r="6" spans="1:118" ht="15">
      <c r="A6" s="13">
        <v>3</v>
      </c>
      <c r="B6" s="13">
        <v>3</v>
      </c>
      <c r="C6" s="31" t="s">
        <v>45</v>
      </c>
      <c r="D6" s="30" t="s">
        <v>35</v>
      </c>
      <c r="E6" s="33" t="s">
        <v>47</v>
      </c>
      <c r="F6" s="52">
        <f>AC6+AR6+BF6+BT6</f>
        <v>233.5023966798048</v>
      </c>
      <c r="G6" s="32">
        <f>H6+I6+J6+10</f>
        <v>387.35</v>
      </c>
      <c r="H6" s="21">
        <f>Y6+AN6+BB6+BP6+CD6+CO6+CZ6+DK6</f>
        <v>235.85</v>
      </c>
      <c r="I6" s="7">
        <f>AA6+AP6+BD6+BR6+CF6+CQ6+DB6+DM6</f>
        <v>120</v>
      </c>
      <c r="J6" s="24">
        <f>K6/2</f>
        <v>21.5</v>
      </c>
      <c r="K6" s="25">
        <f>S6+AH6+AV6+BJ6+BX6+CJ6+CU6+DF6</f>
        <v>43</v>
      </c>
      <c r="L6" s="36">
        <v>84.72</v>
      </c>
      <c r="M6" s="2"/>
      <c r="N6" s="2"/>
      <c r="O6" s="2"/>
      <c r="P6" s="2"/>
      <c r="Q6" s="2"/>
      <c r="R6" s="2"/>
      <c r="S6" s="3">
        <v>0</v>
      </c>
      <c r="T6" s="3"/>
      <c r="U6" s="3">
        <v>11</v>
      </c>
      <c r="V6" s="3"/>
      <c r="W6" s="3"/>
      <c r="X6" s="12"/>
      <c r="Y6" s="6">
        <f>L6+M6+N6+O6+P6+Q6+R6</f>
        <v>84.72</v>
      </c>
      <c r="Z6" s="9">
        <f>S6/2</f>
        <v>0</v>
      </c>
      <c r="AA6" s="3">
        <f>(T6*5)+(U6*10)+(V6*15)+(W6*10)+(X6*20)</f>
        <v>110</v>
      </c>
      <c r="AB6" s="10">
        <f>Y6+Z6+AA6</f>
        <v>194.72</v>
      </c>
      <c r="AC6" s="51">
        <f>(MIN(AB$3:AB$5)/AB6)*100</f>
        <v>70.14174198849629</v>
      </c>
      <c r="AD6" s="11">
        <v>48.01</v>
      </c>
      <c r="AE6" s="2"/>
      <c r="AF6" s="2"/>
      <c r="AG6" s="2"/>
      <c r="AH6" s="3">
        <v>20</v>
      </c>
      <c r="AI6" s="3"/>
      <c r="AJ6" s="3"/>
      <c r="AK6" s="3"/>
      <c r="AL6" s="3"/>
      <c r="AM6" s="3"/>
      <c r="AN6" s="6">
        <f>AD6+AE6+AF6+AG6</f>
        <v>48.01</v>
      </c>
      <c r="AO6" s="9">
        <f>AH6/2</f>
        <v>10</v>
      </c>
      <c r="AP6" s="3">
        <f>(AI6*5)+(AJ6*10)+(AK6*15)+(AL6*10)+(AM6*20)</f>
        <v>0</v>
      </c>
      <c r="AQ6" s="10">
        <f>AN6+AO6+AP6+10</f>
        <v>68.00999999999999</v>
      </c>
      <c r="AR6" s="51">
        <f>(MIN(AQ$3:AQ$5)/AQ6)*100</f>
        <v>53.59505955006618</v>
      </c>
      <c r="AS6" s="11">
        <v>37.19</v>
      </c>
      <c r="AT6" s="2"/>
      <c r="AU6" s="2"/>
      <c r="AV6" s="3">
        <v>0</v>
      </c>
      <c r="AW6" s="3"/>
      <c r="AX6" s="3">
        <v>1</v>
      </c>
      <c r="AY6" s="3"/>
      <c r="AZ6" s="3"/>
      <c r="BA6" s="3"/>
      <c r="BB6" s="6">
        <f>AS6+AT6+AU6</f>
        <v>37.19</v>
      </c>
      <c r="BC6" s="9">
        <f>AV6/2</f>
        <v>0</v>
      </c>
      <c r="BD6" s="3">
        <f>(AW6*5)+(AX6*10)+(AY6*15)+(AZ6*10)+(BA6*20)</f>
        <v>10</v>
      </c>
      <c r="BE6" s="10">
        <f>BB6+BC6+BD6</f>
        <v>47.19</v>
      </c>
      <c r="BF6" s="51">
        <f>(MIN(BE$3:BE$5)/BE6)*100</f>
        <v>41.40707777071413</v>
      </c>
      <c r="BG6" s="11">
        <v>65.93</v>
      </c>
      <c r="BH6" s="2"/>
      <c r="BI6" s="2"/>
      <c r="BJ6" s="3">
        <v>23</v>
      </c>
      <c r="BK6" s="3"/>
      <c r="BL6" s="3"/>
      <c r="BM6" s="3"/>
      <c r="BN6" s="3"/>
      <c r="BO6" s="3"/>
      <c r="BP6" s="6">
        <f>BG6+BH6+BI6</f>
        <v>65.93</v>
      </c>
      <c r="BQ6" s="9">
        <f>BJ6/2</f>
        <v>11.5</v>
      </c>
      <c r="BR6" s="3">
        <f>(BK6*5)+(BL6*10)+(BM6*15)+(BN6*10)+(BO6*20)</f>
        <v>0</v>
      </c>
      <c r="BS6" s="10">
        <f>BP6+BQ6+BR6</f>
        <v>77.43</v>
      </c>
      <c r="BT6" s="51">
        <f>(MIN(BS$3:BS$5)/BS6)*100</f>
        <v>68.35851737052822</v>
      </c>
      <c r="BU6" s="11"/>
      <c r="BV6" s="2"/>
      <c r="BW6" s="2"/>
      <c r="BX6" s="3"/>
      <c r="BY6" s="3"/>
      <c r="BZ6" s="3"/>
      <c r="CA6" s="3"/>
      <c r="CB6" s="3"/>
      <c r="CC6" s="3"/>
      <c r="CD6" s="6">
        <f>BU6+BV6+BW6</f>
        <v>0</v>
      </c>
      <c r="CE6" s="9">
        <f>BX6/2</f>
        <v>0</v>
      </c>
      <c r="CF6" s="3">
        <f>(BY6*5)+(BZ6*10)+(CA6*15)+(CB6*10)+(CC6*20)</f>
        <v>0</v>
      </c>
      <c r="CG6" s="10">
        <f>CD6+CE6+CF6</f>
        <v>0</v>
      </c>
      <c r="CH6" s="11"/>
      <c r="CI6" s="2"/>
      <c r="CJ6" s="3"/>
      <c r="CK6" s="3"/>
      <c r="CL6" s="3"/>
      <c r="CM6" s="3"/>
      <c r="CN6" s="3"/>
      <c r="CO6" s="6">
        <f>CH6+CI6</f>
        <v>0</v>
      </c>
      <c r="CP6" s="9">
        <f>CJ6/2</f>
        <v>0</v>
      </c>
      <c r="CQ6" s="3">
        <f>(CK6*3)+(CL6*5)+(CM6*5)+(CN6*20)</f>
        <v>0</v>
      </c>
      <c r="CR6" s="10">
        <f>CO6+CP6+CQ6</f>
        <v>0</v>
      </c>
      <c r="CS6" s="11"/>
      <c r="CT6" s="2"/>
      <c r="CU6" s="3"/>
      <c r="CV6" s="3"/>
      <c r="CW6" s="3"/>
      <c r="CX6" s="3"/>
      <c r="CY6" s="3"/>
      <c r="CZ6" s="6">
        <f>CS6+CT6</f>
        <v>0</v>
      </c>
      <c r="DA6" s="9">
        <f>CU6/2</f>
        <v>0</v>
      </c>
      <c r="DB6" s="3">
        <f>(CV6*3)+(CW6*5)+(CX6*5)+(CY6*20)</f>
        <v>0</v>
      </c>
      <c r="DC6" s="10">
        <f>CZ6+DA6+DB6</f>
        <v>0</v>
      </c>
      <c r="DD6" s="11"/>
      <c r="DE6" s="2"/>
      <c r="DF6" s="3"/>
      <c r="DG6" s="3"/>
      <c r="DH6" s="3"/>
      <c r="DI6" s="3"/>
      <c r="DJ6" s="3"/>
      <c r="DK6" s="6">
        <f>DD6+DE6</f>
        <v>0</v>
      </c>
      <c r="DL6" s="9">
        <f>DF6/2</f>
        <v>0</v>
      </c>
      <c r="DM6" s="3">
        <f>(DG6*3)+(DH6*5)+(DI6*5)+(DJ6*20)</f>
        <v>0</v>
      </c>
      <c r="DN6" s="10">
        <f>DK6+DL6+DM6</f>
        <v>0</v>
      </c>
    </row>
    <row r="7" spans="1:118" ht="15">
      <c r="A7" s="13">
        <v>4</v>
      </c>
      <c r="B7" s="13">
        <v>4</v>
      </c>
      <c r="C7" s="31" t="s">
        <v>48</v>
      </c>
      <c r="D7" s="30" t="s">
        <v>35</v>
      </c>
      <c r="E7" s="33" t="s">
        <v>47</v>
      </c>
      <c r="F7" s="52">
        <f>AC7+AR7+BF7+BT7</f>
        <v>189.49522676577388</v>
      </c>
      <c r="G7" s="32">
        <f>H7+I7+J7+10</f>
        <v>476.68</v>
      </c>
      <c r="H7" s="21">
        <f>Y7+AN7+BB7+BP7+CD7+CO7+CZ7+DK7</f>
        <v>222.68</v>
      </c>
      <c r="I7" s="7">
        <f>AA7+AP7+BD7+BR7+CF7+CQ7+DB7+DM7</f>
        <v>210</v>
      </c>
      <c r="J7" s="24">
        <f>K7/2</f>
        <v>34</v>
      </c>
      <c r="K7" s="25">
        <f>S7+AH7+AV7+BJ7+BX7+CJ7+CU7+DF7</f>
        <v>68</v>
      </c>
      <c r="L7" s="36">
        <v>80.32</v>
      </c>
      <c r="M7" s="2"/>
      <c r="N7" s="2"/>
      <c r="O7" s="2"/>
      <c r="P7" s="2"/>
      <c r="Q7" s="2"/>
      <c r="R7" s="2"/>
      <c r="S7" s="3">
        <v>0</v>
      </c>
      <c r="T7" s="3"/>
      <c r="U7" s="3">
        <v>20</v>
      </c>
      <c r="V7" s="3"/>
      <c r="W7" s="3"/>
      <c r="X7" s="12"/>
      <c r="Y7" s="6">
        <f>L7+M7+N7+O7+P7+Q7+R7</f>
        <v>80.32</v>
      </c>
      <c r="Z7" s="9">
        <f>S7/2</f>
        <v>0</v>
      </c>
      <c r="AA7" s="3">
        <f>(T7*5)+(U7*10)+(V7*15)+(W7*10)+(X7*20)</f>
        <v>200</v>
      </c>
      <c r="AB7" s="10">
        <f>Y7+Z7+AA7</f>
        <v>280.32</v>
      </c>
      <c r="AC7" s="51">
        <f>(MIN(AB$3:AB$5)/AB7)*100</f>
        <v>48.72288812785388</v>
      </c>
      <c r="AD7" s="11">
        <v>34.77</v>
      </c>
      <c r="AE7" s="2"/>
      <c r="AF7" s="2"/>
      <c r="AG7" s="2"/>
      <c r="AH7" s="3">
        <v>49</v>
      </c>
      <c r="AI7" s="3"/>
      <c r="AJ7" s="3"/>
      <c r="AK7" s="3"/>
      <c r="AL7" s="3"/>
      <c r="AM7" s="3"/>
      <c r="AN7" s="6">
        <f>AD7+AE7+AF7+AG7</f>
        <v>34.77</v>
      </c>
      <c r="AO7" s="9">
        <f>AH7/2</f>
        <v>24.5</v>
      </c>
      <c r="AP7" s="3">
        <f>(AI7*5)+(AJ7*10)+(AK7*15)+(AL7*10)+(AM7*20)</f>
        <v>0</v>
      </c>
      <c r="AQ7" s="10">
        <f>AN7+AO7+AP7+10</f>
        <v>69.27000000000001</v>
      </c>
      <c r="AR7" s="51">
        <v>32.07</v>
      </c>
      <c r="AS7" s="11">
        <v>32.07</v>
      </c>
      <c r="AT7" s="2"/>
      <c r="AU7" s="2"/>
      <c r="AV7" s="3">
        <v>0</v>
      </c>
      <c r="AW7" s="3"/>
      <c r="AX7" s="3">
        <v>1</v>
      </c>
      <c r="AY7" s="3"/>
      <c r="AZ7" s="3"/>
      <c r="BA7" s="3"/>
      <c r="BB7" s="6">
        <f>AS7+AT7+AU7</f>
        <v>32.07</v>
      </c>
      <c r="BC7" s="9">
        <f>AV7/2</f>
        <v>0</v>
      </c>
      <c r="BD7" s="3">
        <f>(AW7*5)+(AX7*10)+(AY7*15)+(AZ7*10)+(BA7*20)</f>
        <v>10</v>
      </c>
      <c r="BE7" s="10">
        <f>BB7+BC7+BD7</f>
        <v>42.07</v>
      </c>
      <c r="BF7" s="51">
        <f>(MIN(BE$3:BE$5)/BE7)*100</f>
        <v>46.44639885904445</v>
      </c>
      <c r="BG7" s="11">
        <v>75.52</v>
      </c>
      <c r="BH7" s="2"/>
      <c r="BI7" s="2"/>
      <c r="BJ7" s="3">
        <v>19</v>
      </c>
      <c r="BK7" s="3"/>
      <c r="BL7" s="3"/>
      <c r="BM7" s="3"/>
      <c r="BN7" s="3"/>
      <c r="BO7" s="3"/>
      <c r="BP7" s="6">
        <f>BG7+BH7+BI7</f>
        <v>75.52</v>
      </c>
      <c r="BQ7" s="9">
        <f>BJ7/2</f>
        <v>9.5</v>
      </c>
      <c r="BR7" s="3">
        <f>(BK7*5)+(BL7*10)+(BM7*15)+(BN7*10)+(BO7*20)</f>
        <v>0</v>
      </c>
      <c r="BS7" s="10">
        <f>BP7+BQ7+BR7</f>
        <v>85.02</v>
      </c>
      <c r="BT7" s="51">
        <f>(MIN(BS$3:BS$5)/BS7)*100</f>
        <v>62.25593977887556</v>
      </c>
      <c r="BU7" s="11"/>
      <c r="BV7" s="2"/>
      <c r="BW7" s="2"/>
      <c r="BX7" s="3"/>
      <c r="BY7" s="3"/>
      <c r="BZ7" s="3"/>
      <c r="CA7" s="3"/>
      <c r="CB7" s="3"/>
      <c r="CC7" s="3"/>
      <c r="CD7" s="6">
        <f>BU7+BV7+BW7</f>
        <v>0</v>
      </c>
      <c r="CE7" s="9">
        <f>BX7/2</f>
        <v>0</v>
      </c>
      <c r="CF7" s="3">
        <f>(BY7*5)+(BZ7*10)+(CA7*15)+(CB7*10)+(CC7*20)</f>
        <v>0</v>
      </c>
      <c r="CG7" s="10">
        <f>CD7+CE7+CF7</f>
        <v>0</v>
      </c>
      <c r="CH7" s="11"/>
      <c r="CI7" s="2"/>
      <c r="CJ7" s="3"/>
      <c r="CK7" s="3"/>
      <c r="CL7" s="3"/>
      <c r="CM7" s="3"/>
      <c r="CN7" s="3"/>
      <c r="CO7" s="6">
        <f>CH7+CI7</f>
        <v>0</v>
      </c>
      <c r="CP7" s="9">
        <f>CJ7/2</f>
        <v>0</v>
      </c>
      <c r="CQ7" s="3">
        <f>(CK7*3)+(CL7*5)+(CM7*5)+(CN7*20)</f>
        <v>0</v>
      </c>
      <c r="CR7" s="10">
        <f>CO7+CP7+CQ7</f>
        <v>0</v>
      </c>
      <c r="CS7" s="11"/>
      <c r="CT7" s="2"/>
      <c r="CU7" s="3"/>
      <c r="CV7" s="3"/>
      <c r="CW7" s="3"/>
      <c r="CX7" s="3"/>
      <c r="CY7" s="3"/>
      <c r="CZ7" s="6">
        <f>CS7+CT7</f>
        <v>0</v>
      </c>
      <c r="DA7" s="9">
        <f>CU7/2</f>
        <v>0</v>
      </c>
      <c r="DB7" s="3">
        <f>(CV7*3)+(CW7*5)+(CX7*5)+(CY7*20)</f>
        <v>0</v>
      </c>
      <c r="DC7" s="10">
        <f>CZ7+DA7+DB7</f>
        <v>0</v>
      </c>
      <c r="DD7" s="11"/>
      <c r="DE7" s="2"/>
      <c r="DF7" s="3"/>
      <c r="DG7" s="3"/>
      <c r="DH7" s="3"/>
      <c r="DI7" s="3"/>
      <c r="DJ7" s="3"/>
      <c r="DK7" s="6">
        <f>DD7+DE7</f>
        <v>0</v>
      </c>
      <c r="DL7" s="9">
        <f>DF7/2</f>
        <v>0</v>
      </c>
      <c r="DM7" s="3">
        <f>(DG7*3)+(DH7*5)+(DI7*5)+(DJ7*20)</f>
        <v>0</v>
      </c>
      <c r="DN7" s="10">
        <f>DK7+DL7+DM7</f>
        <v>0</v>
      </c>
    </row>
    <row r="9" ht="12.75">
      <c r="R9" s="47"/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2012-08-16T23:17:37Z</dcterms:modified>
  <cp:category/>
  <cp:version/>
  <cp:contentType/>
  <cp:contentStatus/>
</cp:coreProperties>
</file>