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otgun" sheetId="1" r:id="rId1"/>
  </sheets>
  <definedNames/>
  <calcPr fullCalcOnLoad="1"/>
</workbook>
</file>

<file path=xl/sharedStrings.xml><?xml version="1.0" encoding="utf-8"?>
<sst xmlns="http://schemas.openxmlformats.org/spreadsheetml/2006/main" count="150" uniqueCount="50">
  <si>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</si>
  <si>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</si>
  <si>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</si>
  <si>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</si>
  <si>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</si>
  <si>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</si>
  <si>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</si>
  <si>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</si>
  <si>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</si>
  <si>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</si>
  <si>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</si>
  <si>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</si>
  <si>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</si>
  <si>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</si>
  <si>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</si>
  <si>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</si>
  <si>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</si>
  <si>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</si>
  <si>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</si>
  <si>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</si>
  <si>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</si>
  <si>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</si>
  <si>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</si>
  <si>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</si>
  <si>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</si>
  <si>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</si>
  <si>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</si>
  <si>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</si>
  <si>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</si>
  <si>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</si>
  <si>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</si>
  <si>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</si>
  <si>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</si>
  <si>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Class</t>
  </si>
  <si>
    <t>Ranking</t>
  </si>
  <si>
    <t>Stage Points</t>
  </si>
  <si>
    <t>Stage Points Total</t>
  </si>
  <si>
    <t>TNE</t>
  </si>
  <si>
    <t>Carty W.</t>
  </si>
  <si>
    <t>Fred P.</t>
  </si>
  <si>
    <t>Pump&gt;5</t>
  </si>
  <si>
    <t>Auto&gt;5</t>
  </si>
  <si>
    <t>John W.</t>
  </si>
  <si>
    <t>Damon V.</t>
  </si>
  <si>
    <t>Randy O.</t>
  </si>
  <si>
    <t>John O.</t>
  </si>
  <si>
    <t>Michael C.</t>
  </si>
  <si>
    <t>Bill H.</t>
  </si>
  <si>
    <t>Grady S.</t>
  </si>
  <si>
    <t>Pump&lt;5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</si>
</sst>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49" fontId="4" fillId="4" borderId="26" xfId="47" applyNumberFormat="1" applyBorder="1" applyAlignment="1" applyProtection="1">
      <alignment horizontal="center"/>
      <protection locked="0"/>
    </xf>
    <xf numFmtId="2" fontId="1" fillId="25" borderId="0" xfId="47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right" vertical="center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"/>
  <sheetViews>
    <sheetView tabSelected="1" zoomScalePageLayoutView="0" workbookViewId="0" topLeftCell="A1">
      <selection activeCell="F1" sqref="F1:I15"/>
    </sheetView>
  </sheetViews>
  <sheetFormatPr defaultColWidth="8.00390625" defaultRowHeight="12.75"/>
  <cols>
    <col min="1" max="1" width="8.7109375" style="5" customWidth="1"/>
    <col min="2" max="2" width="16.00390625" style="1" customWidth="1"/>
    <col min="3" max="3" width="7.00390625" style="1" bestFit="1" customWidth="1"/>
    <col min="4" max="4" width="11.8515625" style="1" bestFit="1" customWidth="1"/>
    <col min="5" max="5" width="15.140625" style="1" customWidth="1"/>
    <col min="6" max="6" width="8.57421875" style="1" customWidth="1"/>
    <col min="7" max="7" width="7.57421875" style="1" customWidth="1"/>
    <col min="8" max="8" width="5.2812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19" width="2.7109375" style="1" customWidth="1"/>
    <col min="20" max="21" width="2.28125" style="1" customWidth="1"/>
    <col min="22" max="22" width="3.57421875" style="1" customWidth="1"/>
    <col min="23" max="23" width="6.7109375" style="1" customWidth="1"/>
    <col min="24" max="24" width="5.7109375" style="1" customWidth="1"/>
    <col min="25" max="25" width="4.28125" style="1" customWidth="1"/>
    <col min="26" max="26" width="7.00390625" style="4" customWidth="1"/>
    <col min="27" max="27" width="10.00390625" style="1" customWidth="1"/>
    <col min="28" max="28" width="7.8515625" style="1" bestFit="1" customWidth="1"/>
    <col min="29" max="31" width="5.57421875" style="1" customWidth="1"/>
    <col min="32" max="32" width="3.8515625" style="1" customWidth="1"/>
    <col min="33" max="33" width="2.28125" style="1" customWidth="1"/>
    <col min="34" max="34" width="2.7109375" style="1" customWidth="1"/>
    <col min="35" max="36" width="2.28125" style="1" customWidth="1"/>
    <col min="37" max="37" width="3.57421875" style="1" customWidth="1"/>
    <col min="38" max="38" width="8.57421875" style="1" bestFit="1" customWidth="1"/>
    <col min="39" max="39" width="5.7109375" style="1" customWidth="1"/>
    <col min="40" max="40" width="4.28125" style="1" customWidth="1"/>
    <col min="41" max="41" width="6.57421875" style="1" customWidth="1"/>
    <col min="42" max="42" width="9.57421875" style="1" customWidth="1"/>
    <col min="43" max="43" width="6.7109375" style="1" customWidth="1"/>
    <col min="44" max="45" width="5.57421875" style="1" customWidth="1"/>
    <col min="46" max="46" width="3.8515625" style="1" customWidth="1"/>
    <col min="47" max="47" width="2.28125" style="1" customWidth="1"/>
    <col min="48" max="48" width="2.7109375" style="1" customWidth="1"/>
    <col min="49" max="50" width="2.28125" style="1" customWidth="1"/>
    <col min="51" max="51" width="3.57421875" style="1" customWidth="1"/>
    <col min="52" max="52" width="6.57421875" style="1" customWidth="1"/>
    <col min="53" max="53" width="5.7109375" style="1" customWidth="1"/>
    <col min="54" max="54" width="4.28125" style="1" customWidth="1"/>
    <col min="55" max="56" width="6.57421875" style="1" customWidth="1"/>
    <col min="57" max="57" width="6.8515625" style="1" customWidth="1"/>
    <col min="58" max="59" width="5.57421875" style="1" customWidth="1"/>
    <col min="60" max="60" width="3.8515625" style="1" customWidth="1"/>
    <col min="61" max="64" width="2.28125" style="1" customWidth="1"/>
    <col min="65" max="65" width="3.57421875" style="1" customWidth="1"/>
    <col min="66" max="66" width="6.57421875" style="1" customWidth="1"/>
    <col min="67" max="67" width="5.7109375" style="1" customWidth="1"/>
    <col min="68" max="68" width="4.28125" style="1" customWidth="1"/>
    <col min="69" max="69" width="6.57421875" style="1" customWidth="1"/>
    <col min="70" max="70" width="7.7109375" style="1" bestFit="1" customWidth="1"/>
    <col min="71" max="71" width="7.8515625" style="1" bestFit="1" customWidth="1"/>
    <col min="72" max="73" width="5.57421875" style="1" customWidth="1"/>
    <col min="74" max="74" width="3.8515625" style="1" customWidth="1"/>
    <col min="75" max="78" width="2.28125" style="1" customWidth="1"/>
    <col min="79" max="79" width="3.57421875" style="1" customWidth="1"/>
    <col min="80" max="80" width="6.57421875" style="1" customWidth="1"/>
    <col min="81" max="81" width="4.57421875" style="1" customWidth="1"/>
    <col min="82" max="82" width="4.28125" style="1" customWidth="1"/>
    <col min="83" max="84" width="6.57421875" style="1" customWidth="1"/>
    <col min="85" max="86" width="5.57421875" style="1" customWidth="1"/>
    <col min="87" max="87" width="3.8515625" style="1" customWidth="1"/>
    <col min="88" max="90" width="2.28125" style="1" customWidth="1"/>
    <col min="91" max="91" width="3.57421875" style="1" customWidth="1"/>
    <col min="92" max="92" width="6.57421875" style="1" customWidth="1"/>
    <col min="93" max="93" width="4.57421875" style="1" customWidth="1"/>
    <col min="94" max="94" width="4.28125" style="1" customWidth="1"/>
    <col min="95" max="95" width="6.57421875" style="1" customWidth="1"/>
    <col min="96" max="97" width="5.57421875" style="1" customWidth="1"/>
    <col min="98" max="98" width="3.8515625" style="1" customWidth="1"/>
    <col min="99" max="101" width="2.28125" style="1" customWidth="1"/>
    <col min="102" max="102" width="3.57421875" style="1" customWidth="1"/>
    <col min="103" max="103" width="6.57421875" style="1" customWidth="1"/>
    <col min="104" max="104" width="4.57421875" style="1" customWidth="1"/>
    <col min="105" max="105" width="4.28125" style="1" customWidth="1"/>
    <col min="106" max="106" width="6.57421875" style="1" customWidth="1"/>
    <col min="107" max="108" width="5.57421875" style="1" customWidth="1"/>
    <col min="109" max="109" width="3.8515625" style="1" customWidth="1"/>
    <col min="110" max="112" width="2.28125" style="1" customWidth="1"/>
    <col min="113" max="113" width="3.57421875" style="1" customWidth="1"/>
    <col min="114" max="114" width="6.57421875" style="1" customWidth="1"/>
    <col min="115" max="115" width="4.57421875" style="1" customWidth="1"/>
    <col min="116" max="116" width="4.28125" style="1" customWidth="1"/>
    <col min="117" max="16384" width="8.00390625" style="1" customWidth="1"/>
  </cols>
  <sheetData>
    <row r="1" spans="1:117" ht="15.75" thickTop="1">
      <c r="A1" s="25" t="s">
        <v>33</v>
      </c>
      <c r="B1" s="25" t="s">
        <v>0</v>
      </c>
      <c r="C1" s="25"/>
      <c r="D1" s="25"/>
      <c r="E1" s="44"/>
      <c r="F1" s="26" t="s">
        <v>1</v>
      </c>
      <c r="G1" s="27"/>
      <c r="H1" s="27"/>
      <c r="I1" s="28"/>
      <c r="J1" s="25" t="s">
        <v>2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 t="s">
        <v>3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 t="s">
        <v>4</v>
      </c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 t="s">
        <v>5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 t="s">
        <v>6</v>
      </c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 t="s">
        <v>7</v>
      </c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 t="s">
        <v>8</v>
      </c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 t="s">
        <v>9</v>
      </c>
      <c r="DD1" s="25"/>
      <c r="DE1" s="25"/>
      <c r="DF1" s="25"/>
      <c r="DG1" s="25"/>
      <c r="DH1" s="25"/>
      <c r="DI1" s="25"/>
      <c r="DJ1" s="25"/>
      <c r="DK1" s="25"/>
      <c r="DL1" s="25"/>
      <c r="DM1" s="25"/>
    </row>
    <row r="2" spans="1:117" ht="52.5" thickBot="1">
      <c r="A2" s="16" t="s">
        <v>34</v>
      </c>
      <c r="B2" s="16" t="s">
        <v>10</v>
      </c>
      <c r="C2" s="16" t="s">
        <v>11</v>
      </c>
      <c r="D2" s="16" t="s">
        <v>12</v>
      </c>
      <c r="E2" s="40" t="s">
        <v>36</v>
      </c>
      <c r="F2" s="20" t="s">
        <v>13</v>
      </c>
      <c r="G2" s="21" t="s">
        <v>14</v>
      </c>
      <c r="H2" s="18" t="s">
        <v>15</v>
      </c>
      <c r="I2" s="23" t="s">
        <v>16</v>
      </c>
      <c r="J2" s="15" t="s">
        <v>17</v>
      </c>
      <c r="K2" s="16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6" t="s">
        <v>37</v>
      </c>
      <c r="U2" s="16" t="s">
        <v>27</v>
      </c>
      <c r="V2" s="18" t="s">
        <v>28</v>
      </c>
      <c r="W2" s="19" t="s">
        <v>29</v>
      </c>
      <c r="X2" s="16" t="s">
        <v>24</v>
      </c>
      <c r="Y2" s="16" t="s">
        <v>30</v>
      </c>
      <c r="Z2" s="17" t="s">
        <v>31</v>
      </c>
      <c r="AA2" s="40" t="s">
        <v>35</v>
      </c>
      <c r="AB2" s="15" t="s">
        <v>17</v>
      </c>
      <c r="AC2" s="16" t="s">
        <v>18</v>
      </c>
      <c r="AD2" s="16" t="s">
        <v>19</v>
      </c>
      <c r="AE2" s="16" t="s">
        <v>20</v>
      </c>
      <c r="AF2" s="16" t="s">
        <v>24</v>
      </c>
      <c r="AG2" s="16" t="s">
        <v>25</v>
      </c>
      <c r="AH2" s="16" t="s">
        <v>26</v>
      </c>
      <c r="AI2" s="16" t="s">
        <v>37</v>
      </c>
      <c r="AJ2" s="16" t="s">
        <v>27</v>
      </c>
      <c r="AK2" s="16" t="s">
        <v>28</v>
      </c>
      <c r="AL2" s="19" t="s">
        <v>29</v>
      </c>
      <c r="AM2" s="16" t="s">
        <v>24</v>
      </c>
      <c r="AN2" s="16" t="s">
        <v>30</v>
      </c>
      <c r="AO2" s="17" t="s">
        <v>31</v>
      </c>
      <c r="AP2" s="40" t="s">
        <v>35</v>
      </c>
      <c r="AQ2" s="15" t="s">
        <v>17</v>
      </c>
      <c r="AR2" s="16" t="s">
        <v>18</v>
      </c>
      <c r="AS2" s="16" t="s">
        <v>19</v>
      </c>
      <c r="AT2" s="16" t="s">
        <v>24</v>
      </c>
      <c r="AU2" s="16" t="s">
        <v>25</v>
      </c>
      <c r="AV2" s="16" t="s">
        <v>26</v>
      </c>
      <c r="AW2" s="16" t="s">
        <v>37</v>
      </c>
      <c r="AX2" s="16" t="s">
        <v>27</v>
      </c>
      <c r="AY2" s="16" t="s">
        <v>28</v>
      </c>
      <c r="AZ2" s="19" t="s">
        <v>29</v>
      </c>
      <c r="BA2" s="16" t="s">
        <v>24</v>
      </c>
      <c r="BB2" s="16" t="s">
        <v>30</v>
      </c>
      <c r="BC2" s="17" t="s">
        <v>31</v>
      </c>
      <c r="BD2" s="40" t="s">
        <v>35</v>
      </c>
      <c r="BE2" s="15" t="s">
        <v>17</v>
      </c>
      <c r="BF2" s="16" t="s">
        <v>18</v>
      </c>
      <c r="BG2" s="16" t="s">
        <v>19</v>
      </c>
      <c r="BH2" s="16" t="s">
        <v>24</v>
      </c>
      <c r="BI2" s="16" t="s">
        <v>25</v>
      </c>
      <c r="BJ2" s="16" t="s">
        <v>26</v>
      </c>
      <c r="BK2" s="16" t="s">
        <v>37</v>
      </c>
      <c r="BL2" s="16" t="s">
        <v>27</v>
      </c>
      <c r="BM2" s="16" t="s">
        <v>28</v>
      </c>
      <c r="BN2" s="19" t="s">
        <v>29</v>
      </c>
      <c r="BO2" s="16" t="s">
        <v>24</v>
      </c>
      <c r="BP2" s="16" t="s">
        <v>30</v>
      </c>
      <c r="BQ2" s="17" t="s">
        <v>31</v>
      </c>
      <c r="BR2" s="40" t="s">
        <v>35</v>
      </c>
      <c r="BS2" s="15" t="s">
        <v>17</v>
      </c>
      <c r="BT2" s="16" t="s">
        <v>18</v>
      </c>
      <c r="BU2" s="16" t="s">
        <v>19</v>
      </c>
      <c r="BV2" s="16" t="s">
        <v>24</v>
      </c>
      <c r="BW2" s="16" t="s">
        <v>25</v>
      </c>
      <c r="BX2" s="16" t="s">
        <v>26</v>
      </c>
      <c r="BY2" s="16" t="s">
        <v>37</v>
      </c>
      <c r="BZ2" s="16" t="s">
        <v>27</v>
      </c>
      <c r="CA2" s="16" t="s">
        <v>28</v>
      </c>
      <c r="CB2" s="19" t="s">
        <v>29</v>
      </c>
      <c r="CC2" s="16" t="s">
        <v>24</v>
      </c>
      <c r="CD2" s="16" t="s">
        <v>30</v>
      </c>
      <c r="CE2" s="17" t="s">
        <v>31</v>
      </c>
      <c r="CF2" s="40" t="s">
        <v>35</v>
      </c>
      <c r="CG2" s="15" t="s">
        <v>17</v>
      </c>
      <c r="CH2" s="16" t="s">
        <v>18</v>
      </c>
      <c r="CI2" s="16" t="s">
        <v>24</v>
      </c>
      <c r="CJ2" s="16" t="s">
        <v>25</v>
      </c>
      <c r="CK2" s="16" t="s">
        <v>26</v>
      </c>
      <c r="CL2" s="16" t="s">
        <v>27</v>
      </c>
      <c r="CM2" s="16" t="s">
        <v>28</v>
      </c>
      <c r="CN2" s="19" t="s">
        <v>29</v>
      </c>
      <c r="CO2" s="16" t="s">
        <v>24</v>
      </c>
      <c r="CP2" s="16" t="s">
        <v>30</v>
      </c>
      <c r="CQ2" s="17" t="s">
        <v>31</v>
      </c>
      <c r="CR2" s="15" t="s">
        <v>17</v>
      </c>
      <c r="CS2" s="16" t="s">
        <v>18</v>
      </c>
      <c r="CT2" s="16" t="s">
        <v>24</v>
      </c>
      <c r="CU2" s="16" t="s">
        <v>25</v>
      </c>
      <c r="CV2" s="16" t="s">
        <v>26</v>
      </c>
      <c r="CW2" s="16" t="s">
        <v>27</v>
      </c>
      <c r="CX2" s="16" t="s">
        <v>28</v>
      </c>
      <c r="CY2" s="19" t="s">
        <v>29</v>
      </c>
      <c r="CZ2" s="16" t="s">
        <v>24</v>
      </c>
      <c r="DA2" s="16" t="s">
        <v>30</v>
      </c>
      <c r="DB2" s="17" t="s">
        <v>31</v>
      </c>
      <c r="DC2" s="15" t="s">
        <v>17</v>
      </c>
      <c r="DD2" s="16" t="s">
        <v>18</v>
      </c>
      <c r="DE2" s="16" t="s">
        <v>24</v>
      </c>
      <c r="DF2" s="16" t="s">
        <v>25</v>
      </c>
      <c r="DG2" s="16" t="s">
        <v>26</v>
      </c>
      <c r="DH2" s="16" t="s">
        <v>27</v>
      </c>
      <c r="DI2" s="16" t="s">
        <v>28</v>
      </c>
      <c r="DJ2" s="19" t="s">
        <v>29</v>
      </c>
      <c r="DK2" s="16" t="s">
        <v>24</v>
      </c>
      <c r="DL2" s="16" t="s">
        <v>30</v>
      </c>
      <c r="DM2" s="17" t="s">
        <v>31</v>
      </c>
    </row>
    <row r="3" spans="1:117" ht="15.75" thickTop="1">
      <c r="A3" s="33"/>
      <c r="B3" s="33" t="s">
        <v>41</v>
      </c>
      <c r="C3" s="33"/>
      <c r="D3" s="33"/>
      <c r="E3" s="41"/>
      <c r="F3" s="34"/>
      <c r="G3" s="35"/>
      <c r="H3" s="36"/>
      <c r="I3" s="37"/>
      <c r="J3" s="32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  <c r="W3" s="38"/>
      <c r="X3" s="33"/>
      <c r="Y3" s="33"/>
      <c r="Z3" s="39"/>
      <c r="AA3" s="41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8"/>
      <c r="AM3" s="33"/>
      <c r="AN3" s="33"/>
      <c r="AO3" s="39"/>
      <c r="AP3" s="41"/>
      <c r="AQ3" s="32"/>
      <c r="AR3" s="33"/>
      <c r="AS3" s="33"/>
      <c r="AT3" s="33"/>
      <c r="AU3" s="33"/>
      <c r="AV3" s="33"/>
      <c r="AW3" s="33"/>
      <c r="AX3" s="33"/>
      <c r="AY3" s="33"/>
      <c r="AZ3" s="38"/>
      <c r="BA3" s="33"/>
      <c r="BB3" s="33"/>
      <c r="BC3" s="39"/>
      <c r="BD3" s="41"/>
      <c r="BE3" s="32"/>
      <c r="BF3" s="33"/>
      <c r="BG3" s="33"/>
      <c r="BH3" s="33"/>
      <c r="BI3" s="33"/>
      <c r="BJ3" s="33"/>
      <c r="BK3" s="33"/>
      <c r="BL3" s="33"/>
      <c r="BM3" s="33"/>
      <c r="BN3" s="38"/>
      <c r="BO3" s="33"/>
      <c r="BP3" s="33"/>
      <c r="BQ3" s="39"/>
      <c r="BR3" s="41"/>
      <c r="BS3" s="32"/>
      <c r="BT3" s="33"/>
      <c r="BU3" s="33"/>
      <c r="BV3" s="33"/>
      <c r="BW3" s="33"/>
      <c r="BX3" s="33"/>
      <c r="BY3" s="33"/>
      <c r="BZ3" s="33"/>
      <c r="CA3" s="33"/>
      <c r="CB3" s="38"/>
      <c r="CC3" s="33"/>
      <c r="CD3" s="33"/>
      <c r="CE3" s="39"/>
      <c r="CF3" s="41"/>
      <c r="CG3" s="32"/>
      <c r="CH3" s="33"/>
      <c r="CI3" s="33"/>
      <c r="CJ3" s="33"/>
      <c r="CK3" s="33"/>
      <c r="CL3" s="33"/>
      <c r="CM3" s="33"/>
      <c r="CN3" s="38"/>
      <c r="CO3" s="33"/>
      <c r="CP3" s="33"/>
      <c r="CQ3" s="39"/>
      <c r="CR3" s="32"/>
      <c r="CS3" s="33"/>
      <c r="CT3" s="33"/>
      <c r="CU3" s="33"/>
      <c r="CV3" s="33"/>
      <c r="CW3" s="33"/>
      <c r="CX3" s="33"/>
      <c r="CY3" s="38"/>
      <c r="CZ3" s="33"/>
      <c r="DA3" s="33"/>
      <c r="DB3" s="39"/>
      <c r="DC3" s="32"/>
      <c r="DD3" s="33"/>
      <c r="DE3" s="33"/>
      <c r="DF3" s="33"/>
      <c r="DG3" s="33"/>
      <c r="DH3" s="33"/>
      <c r="DI3" s="33"/>
      <c r="DJ3" s="38"/>
      <c r="DK3" s="33"/>
      <c r="DL3" s="33"/>
      <c r="DM3" s="39"/>
    </row>
    <row r="4" spans="1:117" ht="15">
      <c r="A4" s="14">
        <v>1</v>
      </c>
      <c r="B4" s="8" t="s">
        <v>38</v>
      </c>
      <c r="C4" s="29"/>
      <c r="D4" s="53" t="s">
        <v>41</v>
      </c>
      <c r="E4" s="43">
        <f>AA4+AP4+BD4+BR4</f>
        <v>324.284241167172</v>
      </c>
      <c r="F4" s="55">
        <f>G4+H4+I4</f>
        <v>171.8</v>
      </c>
      <c r="G4" s="22">
        <f>W4+AL4+AZ4+BN4+CB4+CN4+CY4+DJ4</f>
        <v>133.8</v>
      </c>
      <c r="H4" s="7">
        <f>Y4+AN4+BB4+BP4+CD4+CP4+DA4+DL4</f>
        <v>10</v>
      </c>
      <c r="I4" s="24">
        <f>Q4+AF4+AT4+BH4+BV4+CI4+CT4+DE4</f>
        <v>28</v>
      </c>
      <c r="J4" s="12">
        <v>40.06</v>
      </c>
      <c r="K4" s="2"/>
      <c r="L4" s="2"/>
      <c r="M4" s="2"/>
      <c r="N4" s="2"/>
      <c r="O4" s="2"/>
      <c r="P4" s="2"/>
      <c r="Q4" s="3"/>
      <c r="R4" s="3">
        <v>1</v>
      </c>
      <c r="S4" s="3"/>
      <c r="T4" s="3"/>
      <c r="U4" s="3"/>
      <c r="V4" s="13"/>
      <c r="W4" s="6">
        <f>J4+K4+L4+M4+N4+O4+P4</f>
        <v>40.06</v>
      </c>
      <c r="X4" s="10">
        <f>Q4</f>
        <v>0</v>
      </c>
      <c r="Y4" s="3">
        <f>(R4*5)+(S4*10)+(T4*15)+(U4*10)+(V4*20)</f>
        <v>5</v>
      </c>
      <c r="Z4" s="11">
        <f>W4+X4+Y4</f>
        <v>45.06</v>
      </c>
      <c r="AA4" s="42">
        <f>(MIN(Z$4:Z$15)/Z4)*100</f>
        <v>100</v>
      </c>
      <c r="AB4" s="12">
        <v>16.22</v>
      </c>
      <c r="AC4" s="2"/>
      <c r="AD4" s="2"/>
      <c r="AE4" s="2"/>
      <c r="AF4" s="3"/>
      <c r="AG4" s="3"/>
      <c r="AH4" s="3"/>
      <c r="AI4" s="3"/>
      <c r="AJ4" s="3"/>
      <c r="AK4" s="3"/>
      <c r="AL4" s="6">
        <f>AB4+AC4+AD4+AE4</f>
        <v>16.22</v>
      </c>
      <c r="AM4" s="10">
        <f>AF4</f>
        <v>0</v>
      </c>
      <c r="AN4" s="3">
        <f>(AG4*5)+(AH4*10)+(AI4*15)+(AJ4*10)+(AK4*20)</f>
        <v>0</v>
      </c>
      <c r="AO4" s="11">
        <f>AL4+AM4+AN4</f>
        <v>16.22</v>
      </c>
      <c r="AP4" s="42">
        <f>(MIN(AO$4:AO$15)/AO4)*100</f>
        <v>75.40073982737361</v>
      </c>
      <c r="AQ4" s="12">
        <v>30.15</v>
      </c>
      <c r="AR4" s="2"/>
      <c r="AS4" s="2"/>
      <c r="AT4" s="3">
        <v>2</v>
      </c>
      <c r="AU4" s="3"/>
      <c r="AV4" s="3"/>
      <c r="AW4" s="3"/>
      <c r="AX4" s="3"/>
      <c r="AY4" s="3"/>
      <c r="AZ4" s="6">
        <f>AQ4+AR4+AS4</f>
        <v>30.15</v>
      </c>
      <c r="BA4" s="10">
        <f>AT4</f>
        <v>2</v>
      </c>
      <c r="BB4" s="3">
        <f>(AU4*5)+(AV4*10)+(AW4*15)+(AX4*10)+(AY4*20)</f>
        <v>0</v>
      </c>
      <c r="BC4" s="30">
        <f>AZ4+BA4+BB4</f>
        <v>32.15</v>
      </c>
      <c r="BD4" s="42">
        <f>(MIN(BC$4:BC$15)/BC4)*100</f>
        <v>100</v>
      </c>
      <c r="BE4" s="12">
        <v>47.37</v>
      </c>
      <c r="BF4" s="2"/>
      <c r="BG4" s="2"/>
      <c r="BH4" s="3">
        <v>26</v>
      </c>
      <c r="BI4" s="3">
        <v>1</v>
      </c>
      <c r="BJ4" s="3"/>
      <c r="BK4" s="3"/>
      <c r="BL4" s="3"/>
      <c r="BM4" s="3"/>
      <c r="BN4" s="6">
        <f>BE4+BF4+BG4</f>
        <v>47.37</v>
      </c>
      <c r="BO4" s="10">
        <f>BH4</f>
        <v>26</v>
      </c>
      <c r="BP4" s="3">
        <f>(BI4*5)+(BJ4*10)+(BK4*15)+(BL4*10)+(BM4*20)</f>
        <v>5</v>
      </c>
      <c r="BQ4" s="30">
        <f>BN4+BO4+BP4</f>
        <v>78.37</v>
      </c>
      <c r="BR4" s="42">
        <f>(MIN(BQ$4:BQ$15)/BQ4)*100</f>
        <v>48.88350133979839</v>
      </c>
      <c r="BS4" s="12"/>
      <c r="BT4" s="2"/>
      <c r="BU4" s="2"/>
      <c r="BV4" s="3"/>
      <c r="BW4" s="3"/>
      <c r="BX4" s="3"/>
      <c r="BY4" s="3"/>
      <c r="BZ4" s="3"/>
      <c r="CA4" s="3"/>
      <c r="CB4" s="6">
        <f>BS4+BT4+BU4</f>
        <v>0</v>
      </c>
      <c r="CC4" s="10">
        <f>BV4</f>
        <v>0</v>
      </c>
      <c r="CD4" s="3">
        <f>(BW4*5)+(BX4*10)+(BY4*15)+(BZ4*10)+(CA4*20)</f>
        <v>0</v>
      </c>
      <c r="CE4" s="11">
        <f>CB4+CC4+CD4</f>
        <v>0</v>
      </c>
      <c r="CF4" s="42" t="e">
        <f>(MIN(CE$4:CE$14)/CE4)*100</f>
        <v>#DIV/0!</v>
      </c>
      <c r="CG4" s="12"/>
      <c r="CH4" s="2"/>
      <c r="CI4" s="3"/>
      <c r="CJ4" s="3"/>
      <c r="CK4" s="3"/>
      <c r="CL4" s="3"/>
      <c r="CM4" s="3"/>
      <c r="CN4" s="6">
        <f>CG4+CH4</f>
        <v>0</v>
      </c>
      <c r="CO4" s="10">
        <f>CH4</f>
        <v>0</v>
      </c>
      <c r="CP4" s="3">
        <f>(CJ4*3)+(CK4*5)+(CL4*5)+(CM4*20)</f>
        <v>0</v>
      </c>
      <c r="CQ4" s="11">
        <f>CN4+CO4+CP4</f>
        <v>0</v>
      </c>
      <c r="CR4" s="12"/>
      <c r="CS4" s="2"/>
      <c r="CT4" s="3"/>
      <c r="CU4" s="3"/>
      <c r="CV4" s="3"/>
      <c r="CW4" s="3"/>
      <c r="CX4" s="3"/>
      <c r="CY4" s="6">
        <f>CR4+CS4</f>
        <v>0</v>
      </c>
      <c r="CZ4" s="10">
        <f>CS4</f>
        <v>0</v>
      </c>
      <c r="DA4" s="3">
        <f>(CU4*3)+(CV4*5)+(CW4*5)+(CX4*20)</f>
        <v>0</v>
      </c>
      <c r="DB4" s="11">
        <f>CY4+CZ4+DA4</f>
        <v>0</v>
      </c>
      <c r="DC4" s="12"/>
      <c r="DD4" s="2"/>
      <c r="DE4" s="3"/>
      <c r="DF4" s="3"/>
      <c r="DG4" s="3"/>
      <c r="DH4" s="3"/>
      <c r="DI4" s="3"/>
      <c r="DJ4" s="6">
        <f>DC4+DD4</f>
        <v>0</v>
      </c>
      <c r="DK4" s="10">
        <f>DD4</f>
        <v>0</v>
      </c>
      <c r="DL4" s="3">
        <f>(DF4*3)+(DG4*5)+(DH4*5)+(DI4*20)</f>
        <v>0</v>
      </c>
      <c r="DM4" s="11">
        <f>DJ4+DK4+DL4</f>
        <v>0</v>
      </c>
    </row>
    <row r="5" spans="1:117" ht="15">
      <c r="A5" s="14">
        <v>2</v>
      </c>
      <c r="B5" s="8" t="s">
        <v>39</v>
      </c>
      <c r="C5" s="9"/>
      <c r="D5" s="9" t="s">
        <v>41</v>
      </c>
      <c r="E5" s="43">
        <f>AA5+AP5+BD5+BR5</f>
        <v>323.93471367735253</v>
      </c>
      <c r="F5" s="55">
        <f>G5+H5+I5</f>
        <v>151.82</v>
      </c>
      <c r="G5" s="22">
        <f>W5+AL5+AZ5+BN5+CB5+CN5+CY5+DJ5</f>
        <v>151.82</v>
      </c>
      <c r="H5" s="7">
        <f>Y5+AN5+BB5+BP5+CD5+CP5+DA5+DL5</f>
        <v>0</v>
      </c>
      <c r="I5" s="24">
        <f>Q5+AF5+AT5+BH5+BV5+CI5+CT5+DE5</f>
        <v>0</v>
      </c>
      <c r="J5" s="12">
        <v>52.01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13"/>
      <c r="W5" s="6">
        <f>J5+K5+L5+M5+N5+O5+P5</f>
        <v>52.01</v>
      </c>
      <c r="X5" s="10">
        <f>Q5</f>
        <v>0</v>
      </c>
      <c r="Y5" s="3">
        <f>(R5*5)+(S5*10)+(T5*15)+(U5*10)+(V5*20)</f>
        <v>0</v>
      </c>
      <c r="Z5" s="11">
        <f>W5+X5+Y5</f>
        <v>52.01</v>
      </c>
      <c r="AA5" s="42">
        <f>(MIN(Z$4:Z$15)/Z5)*100</f>
        <v>86.63718515670065</v>
      </c>
      <c r="AB5" s="12">
        <v>21.44</v>
      </c>
      <c r="AC5" s="2"/>
      <c r="AD5" s="2"/>
      <c r="AE5" s="2"/>
      <c r="AF5" s="3"/>
      <c r="AG5" s="3"/>
      <c r="AH5" s="3"/>
      <c r="AI5" s="3"/>
      <c r="AJ5" s="3"/>
      <c r="AK5" s="3"/>
      <c r="AL5" s="6">
        <f>AB5+AC5+AD5+AE5</f>
        <v>21.44</v>
      </c>
      <c r="AM5" s="10">
        <f>AF5</f>
        <v>0</v>
      </c>
      <c r="AN5" s="3">
        <f>(AG5*5)+(AH5*10)+(AI5*15)+(AJ5*10)+(AK5*20)</f>
        <v>0</v>
      </c>
      <c r="AO5" s="11">
        <f>AL5+AM5+AN5</f>
        <v>21.44</v>
      </c>
      <c r="AP5" s="42">
        <f>(MIN(AO$4:AO$15)/AO5)*100</f>
        <v>57.042910447761194</v>
      </c>
      <c r="AQ5" s="12">
        <v>40.06</v>
      </c>
      <c r="AR5" s="2"/>
      <c r="AS5" s="2"/>
      <c r="AT5" s="3"/>
      <c r="AU5" s="3"/>
      <c r="AV5" s="3"/>
      <c r="AW5" s="3"/>
      <c r="AX5" s="3"/>
      <c r="AY5" s="3"/>
      <c r="AZ5" s="6">
        <f>AQ5+AR5+AS5</f>
        <v>40.06</v>
      </c>
      <c r="BA5" s="10">
        <f>AT5</f>
        <v>0</v>
      </c>
      <c r="BB5" s="3">
        <f>(AU5*5)+(AV5*10)+(AW5*15)+(AX5*10)+(AY5*20)</f>
        <v>0</v>
      </c>
      <c r="BC5" s="11">
        <f>AZ5+BA5+BB5</f>
        <v>40.06</v>
      </c>
      <c r="BD5" s="42">
        <f>(MIN(BC$4:BC$15)/BC5)*100</f>
        <v>80.25461807289066</v>
      </c>
      <c r="BE5" s="12">
        <v>38.31</v>
      </c>
      <c r="BF5" s="2"/>
      <c r="BG5" s="2"/>
      <c r="BH5" s="3"/>
      <c r="BI5" s="3"/>
      <c r="BJ5" s="3"/>
      <c r="BK5" s="3"/>
      <c r="BL5" s="3"/>
      <c r="BM5" s="3"/>
      <c r="BN5" s="6">
        <f>BE5+BF5+BG5</f>
        <v>38.31</v>
      </c>
      <c r="BO5" s="10">
        <f>BH5</f>
        <v>0</v>
      </c>
      <c r="BP5" s="3">
        <f>(BI5*5)+(BJ5*10)+(BK5*15)+(BL5*10)+(BM5*20)</f>
        <v>0</v>
      </c>
      <c r="BQ5" s="11">
        <f>BN5+BO5+BP5</f>
        <v>38.31</v>
      </c>
      <c r="BR5" s="42">
        <f>(MIN(BQ$4:BQ$15)/BQ5)*100</f>
        <v>100</v>
      </c>
      <c r="BS5" s="12"/>
      <c r="BT5" s="2"/>
      <c r="BU5" s="2"/>
      <c r="BV5" s="3"/>
      <c r="BW5" s="3"/>
      <c r="BX5" s="3"/>
      <c r="BY5" s="3"/>
      <c r="BZ5" s="3"/>
      <c r="CA5" s="3"/>
      <c r="CB5" s="6">
        <f>BS5+BT5+BU5</f>
        <v>0</v>
      </c>
      <c r="CC5" s="10">
        <f>BV5</f>
        <v>0</v>
      </c>
      <c r="CD5" s="3">
        <f>(BW5*5)+(BX5*10)+(BY5*15)+(BZ5*10)+(CA5*20)</f>
        <v>0</v>
      </c>
      <c r="CE5" s="11">
        <f>CB5+CC5+CD5</f>
        <v>0</v>
      </c>
      <c r="CF5" s="42" t="e">
        <f>(MIN(CE$4:CE$14)/CE5)*100</f>
        <v>#DIV/0!</v>
      </c>
      <c r="CG5" s="12"/>
      <c r="CH5" s="2"/>
      <c r="CI5" s="3"/>
      <c r="CJ5" s="3"/>
      <c r="CK5" s="3"/>
      <c r="CL5" s="3"/>
      <c r="CM5" s="3"/>
      <c r="CN5" s="6">
        <f>CG5+CH5</f>
        <v>0</v>
      </c>
      <c r="CO5" s="10">
        <f>CH5</f>
        <v>0</v>
      </c>
      <c r="CP5" s="3">
        <f>(CJ5*3)+(CK5*5)+(CL5*5)+(CM5*20)</f>
        <v>0</v>
      </c>
      <c r="CQ5" s="11">
        <f>CN5+CO5+CP5</f>
        <v>0</v>
      </c>
      <c r="CR5" s="12"/>
      <c r="CS5" s="2"/>
      <c r="CT5" s="3"/>
      <c r="CU5" s="3"/>
      <c r="CV5" s="3"/>
      <c r="CW5" s="3"/>
      <c r="CX5" s="3"/>
      <c r="CY5" s="6">
        <f>CR5+CS5</f>
        <v>0</v>
      </c>
      <c r="CZ5" s="10">
        <f>CS5</f>
        <v>0</v>
      </c>
      <c r="DA5" s="3">
        <f>(CU5*3)+(CV5*5)+(CW5*5)+(CX5*20)</f>
        <v>0</v>
      </c>
      <c r="DB5" s="11">
        <f>CY5+CZ5+DA5</f>
        <v>0</v>
      </c>
      <c r="DC5" s="12"/>
      <c r="DD5" s="2"/>
      <c r="DE5" s="3"/>
      <c r="DF5" s="3"/>
      <c r="DG5" s="3"/>
      <c r="DH5" s="3"/>
      <c r="DI5" s="3"/>
      <c r="DJ5" s="6">
        <f>DC5+DD5</f>
        <v>0</v>
      </c>
      <c r="DK5" s="10">
        <f>DD5</f>
        <v>0</v>
      </c>
      <c r="DL5" s="3">
        <f>(DF5*3)+(DG5*5)+(DH5*5)+(DI5*20)</f>
        <v>0</v>
      </c>
      <c r="DM5" s="11">
        <f>DJ5+DK5+DL5</f>
        <v>0</v>
      </c>
    </row>
    <row r="6" spans="1:117" ht="15">
      <c r="A6" s="14">
        <v>3</v>
      </c>
      <c r="B6" s="8" t="s">
        <v>42</v>
      </c>
      <c r="C6" s="29"/>
      <c r="D6" s="53" t="s">
        <v>41</v>
      </c>
      <c r="E6" s="43">
        <f>AA6+AP6+BD6+BR6</f>
        <v>307.06773198493386</v>
      </c>
      <c r="F6" s="55">
        <f>G6+H6+I6</f>
        <v>166.24</v>
      </c>
      <c r="G6" s="22">
        <f>W6+AL6+AZ6+BN6+CB6+CN6+CY6+DJ6</f>
        <v>140.24</v>
      </c>
      <c r="H6" s="7">
        <f>Y6+AN6+BB6+BP6+CD6+CP6+DA6+DL6</f>
        <v>20</v>
      </c>
      <c r="I6" s="24">
        <f>Q6+AF6+AT6+BH6+BV6+CI6+CT6+DE6</f>
        <v>6</v>
      </c>
      <c r="J6" s="12">
        <v>50.83</v>
      </c>
      <c r="K6" s="2"/>
      <c r="L6" s="2"/>
      <c r="M6" s="2"/>
      <c r="N6" s="2"/>
      <c r="O6" s="2"/>
      <c r="P6" s="2"/>
      <c r="Q6" s="3"/>
      <c r="R6" s="3">
        <v>2</v>
      </c>
      <c r="S6" s="3"/>
      <c r="T6" s="3"/>
      <c r="U6" s="3"/>
      <c r="V6" s="13"/>
      <c r="W6" s="6">
        <f>J6+K6+L6+M6+N6+O6+P6</f>
        <v>50.83</v>
      </c>
      <c r="X6" s="10">
        <f>Q6</f>
        <v>0</v>
      </c>
      <c r="Y6" s="3">
        <f>(R6*5)+(S6*10)+(T6*15)+(U6*10)+(V6*20)</f>
        <v>10</v>
      </c>
      <c r="Z6" s="11">
        <f>W6+X6+Y6</f>
        <v>60.83</v>
      </c>
      <c r="AA6" s="42">
        <f>(MIN(Z$4:Z$15)/Z6)*100</f>
        <v>74.07529179681079</v>
      </c>
      <c r="AB6" s="12">
        <v>17.93</v>
      </c>
      <c r="AC6" s="2"/>
      <c r="AD6" s="2"/>
      <c r="AE6" s="2"/>
      <c r="AF6" s="3"/>
      <c r="AG6" s="3"/>
      <c r="AH6" s="3"/>
      <c r="AI6" s="3"/>
      <c r="AJ6" s="3"/>
      <c r="AK6" s="3"/>
      <c r="AL6" s="6">
        <f>AB6+AC6+AD6+AE6</f>
        <v>17.93</v>
      </c>
      <c r="AM6" s="10">
        <f>AF6</f>
        <v>0</v>
      </c>
      <c r="AN6" s="3">
        <f>(AG6*5)+(AH6*10)+(AI6*15)+(AJ6*10)+(AK6*20)</f>
        <v>0</v>
      </c>
      <c r="AO6" s="11">
        <f>AL6+AM6+AN6</f>
        <v>17.93</v>
      </c>
      <c r="AP6" s="42">
        <f>(MIN(AO$4:AO$15)/AO6)*100</f>
        <v>68.20970440602343</v>
      </c>
      <c r="AQ6" s="12">
        <v>35.06</v>
      </c>
      <c r="AR6" s="2"/>
      <c r="AS6" s="2"/>
      <c r="AT6" s="3">
        <v>0</v>
      </c>
      <c r="AU6" s="3"/>
      <c r="AV6" s="3"/>
      <c r="AW6" s="3"/>
      <c r="AX6" s="3"/>
      <c r="AY6" s="3"/>
      <c r="AZ6" s="6">
        <f>AQ6+AR6+AS6</f>
        <v>35.06</v>
      </c>
      <c r="BA6" s="10">
        <f>AT6</f>
        <v>0</v>
      </c>
      <c r="BB6" s="3">
        <f>(AU6*5)+(AV6*10)+(AW6*15)+(AX6*10)+(AY6*20)</f>
        <v>0</v>
      </c>
      <c r="BC6" s="30">
        <f>AZ6+BA6+BB6</f>
        <v>35.06</v>
      </c>
      <c r="BD6" s="42">
        <f>(MIN(BC$4:BC$15)/BC6)*100</f>
        <v>91.69994295493439</v>
      </c>
      <c r="BE6" s="12">
        <v>36.42</v>
      </c>
      <c r="BF6" s="2"/>
      <c r="BG6" s="2"/>
      <c r="BH6" s="3">
        <v>6</v>
      </c>
      <c r="BI6" s="3">
        <v>2</v>
      </c>
      <c r="BJ6" s="3"/>
      <c r="BK6" s="3"/>
      <c r="BL6" s="3"/>
      <c r="BM6" s="3"/>
      <c r="BN6" s="6">
        <f>BE6+BF6+BG6</f>
        <v>36.42</v>
      </c>
      <c r="BO6" s="10">
        <f>BH6</f>
        <v>6</v>
      </c>
      <c r="BP6" s="3">
        <f>(BI6*5)+(BJ6*10)+(BK6*15)+(BL6*10)+(BM6*20)</f>
        <v>10</v>
      </c>
      <c r="BQ6" s="30">
        <f>BN6+BO6+BP6</f>
        <v>52.42</v>
      </c>
      <c r="BR6" s="42">
        <f>(MIN(BQ$4:BQ$15)/BQ6)*100</f>
        <v>73.0827928271652</v>
      </c>
      <c r="BS6" s="12"/>
      <c r="BT6" s="2"/>
      <c r="BU6" s="2"/>
      <c r="BV6" s="3"/>
      <c r="BW6" s="3"/>
      <c r="BX6" s="3"/>
      <c r="BY6" s="3"/>
      <c r="BZ6" s="3"/>
      <c r="CA6" s="3"/>
      <c r="CB6" s="6">
        <f>BS6+BT6+BU6</f>
        <v>0</v>
      </c>
      <c r="CC6" s="10">
        <f>BV6</f>
        <v>0</v>
      </c>
      <c r="CD6" s="3">
        <f>(BW6*5)+(BX6*10)+(BY6*15)+(BZ6*10)+(CA6*20)</f>
        <v>0</v>
      </c>
      <c r="CE6" s="11">
        <f>CB6+CC6+CD6</f>
        <v>0</v>
      </c>
      <c r="CF6" s="42" t="e">
        <f>(MIN(CE$4:CE$14)/CE6)*100</f>
        <v>#DIV/0!</v>
      </c>
      <c r="CG6" s="12"/>
      <c r="CH6" s="2"/>
      <c r="CI6" s="3"/>
      <c r="CJ6" s="3"/>
      <c r="CK6" s="3"/>
      <c r="CL6" s="3"/>
      <c r="CM6" s="3"/>
      <c r="CN6" s="6">
        <f>CG6+CH6</f>
        <v>0</v>
      </c>
      <c r="CO6" s="10">
        <f>CH6</f>
        <v>0</v>
      </c>
      <c r="CP6" s="3">
        <f>(CJ6*3)+(CK6*5)+(CL6*5)+(CM6*20)</f>
        <v>0</v>
      </c>
      <c r="CQ6" s="11">
        <f>CN6+CO6+CP6</f>
        <v>0</v>
      </c>
      <c r="CR6" s="12"/>
      <c r="CS6" s="2"/>
      <c r="CT6" s="3"/>
      <c r="CU6" s="3"/>
      <c r="CV6" s="3"/>
      <c r="CW6" s="3"/>
      <c r="CX6" s="3"/>
      <c r="CY6" s="6">
        <f>CR6+CS6</f>
        <v>0</v>
      </c>
      <c r="CZ6" s="10">
        <f>CS6</f>
        <v>0</v>
      </c>
      <c r="DA6" s="3">
        <f>(CU6*3)+(CV6*5)+(CW6*5)+(CX6*20)</f>
        <v>0</v>
      </c>
      <c r="DB6" s="11">
        <f>CY6+CZ6+DA6</f>
        <v>0</v>
      </c>
      <c r="DC6" s="12"/>
      <c r="DD6" s="2"/>
      <c r="DE6" s="3"/>
      <c r="DF6" s="3"/>
      <c r="DG6" s="3"/>
      <c r="DH6" s="3"/>
      <c r="DI6" s="3"/>
      <c r="DJ6" s="6">
        <f>DC6+DD6</f>
        <v>0</v>
      </c>
      <c r="DK6" s="10">
        <f>DD6</f>
        <v>0</v>
      </c>
      <c r="DL6" s="3">
        <f>(DF6*3)+(DG6*5)+(DH6*5)+(DI6*20)</f>
        <v>0</v>
      </c>
      <c r="DM6" s="11">
        <f>DJ6+DK6+DL6</f>
        <v>0</v>
      </c>
    </row>
    <row r="7" spans="1:117" ht="15">
      <c r="A7" s="47">
        <v>4</v>
      </c>
      <c r="B7" s="1" t="s">
        <v>48</v>
      </c>
      <c r="D7" s="5" t="s">
        <v>41</v>
      </c>
      <c r="E7" s="43">
        <f>AA7+AP7+BD7+BR7</f>
        <v>260.1191118130413</v>
      </c>
      <c r="F7" s="55">
        <f>G7+H7+I7</f>
        <v>200.67000000000002</v>
      </c>
      <c r="G7" s="22">
        <f>W7+AL7+AZ7+BN7+CB7+CN7+CY7+DJ7</f>
        <v>184.67000000000002</v>
      </c>
      <c r="H7" s="7">
        <f>Y7+AN7+BB7+BP7+CD7+CP7+DA7+DL7</f>
        <v>5</v>
      </c>
      <c r="I7" s="56">
        <f>Q7+AF7+AT7+BH7+BV7+CI7+CT7+DE7</f>
        <v>11</v>
      </c>
      <c r="J7" s="49">
        <v>83.28</v>
      </c>
      <c r="V7" s="4"/>
      <c r="W7" s="6">
        <f>J7+K7+L7+M7+N7+O7+P7</f>
        <v>83.28</v>
      </c>
      <c r="X7" s="10">
        <f>Q7</f>
        <v>0</v>
      </c>
      <c r="Y7" s="3">
        <f>(R7*5)+(S7*10)+(T7*15)+(U7*10)+(V7*20)</f>
        <v>0</v>
      </c>
      <c r="Z7" s="30">
        <f>W7+X7+Y7</f>
        <v>83.28</v>
      </c>
      <c r="AA7" s="42">
        <f>(MIN(Z$4:Z$15)/Z7)*100</f>
        <v>54.106628242074926</v>
      </c>
      <c r="AB7" s="49">
        <v>23.68</v>
      </c>
      <c r="AL7" s="6">
        <f>AB7+AC7+AD7+AE7</f>
        <v>23.68</v>
      </c>
      <c r="AM7" s="10">
        <f>AF7</f>
        <v>0</v>
      </c>
      <c r="AN7" s="3">
        <f>(AG7*5)+(AH7*10)+(AI7*15)+(AJ7*10)+(AK7*20)</f>
        <v>0</v>
      </c>
      <c r="AO7" s="11">
        <f>AL7+AM7+AN7</f>
        <v>23.68</v>
      </c>
      <c r="AP7" s="42">
        <f>(MIN(AO$4:AO$15)/AO7)*100</f>
        <v>51.64695945945946</v>
      </c>
      <c r="AQ7" s="49">
        <v>35.07</v>
      </c>
      <c r="AT7" s="1">
        <v>2</v>
      </c>
      <c r="AZ7" s="6">
        <f>AQ7+AR7+AS7</f>
        <v>35.07</v>
      </c>
      <c r="BA7" s="10">
        <f>AT7</f>
        <v>2</v>
      </c>
      <c r="BB7" s="3">
        <f>(AU7*5)+(AV7*10)+(AW7*15)+(AX7*10)+(AY7*20)</f>
        <v>0</v>
      </c>
      <c r="BC7" s="11">
        <f>AZ7+BA7+BB7</f>
        <v>37.07</v>
      </c>
      <c r="BD7" s="42">
        <f>(MIN(BC$4:BC$15)/BC7)*100</f>
        <v>86.72781224710008</v>
      </c>
      <c r="BE7" s="49">
        <v>42.64</v>
      </c>
      <c r="BH7" s="1">
        <v>9</v>
      </c>
      <c r="BI7" s="1">
        <v>1</v>
      </c>
      <c r="BN7" s="6">
        <f>BE7+BF7+BG7</f>
        <v>42.64</v>
      </c>
      <c r="BO7" s="10">
        <f>BH7</f>
        <v>9</v>
      </c>
      <c r="BP7" s="3">
        <f>(BI7*5)+(BJ7*10)+(BK7*15)+(BL7*10)+(BM7*20)</f>
        <v>5</v>
      </c>
      <c r="BQ7" s="30">
        <f>BN7+BO7+BP7</f>
        <v>56.64</v>
      </c>
      <c r="BR7" s="42">
        <f>(MIN(BQ$4:BQ$15)/BQ7)*100</f>
        <v>67.63771186440678</v>
      </c>
      <c r="BS7" s="49"/>
      <c r="CB7" s="50"/>
      <c r="CE7" s="51"/>
      <c r="CG7" s="49"/>
      <c r="CN7" s="50"/>
      <c r="CQ7" s="51"/>
      <c r="CR7" s="49"/>
      <c r="CY7" s="50"/>
      <c r="DB7" s="51"/>
      <c r="DC7" s="49"/>
      <c r="DJ7" s="50"/>
      <c r="DM7" s="51"/>
    </row>
    <row r="8" spans="1:117" ht="15">
      <c r="A8" s="14">
        <v>5</v>
      </c>
      <c r="B8" s="8" t="s">
        <v>46</v>
      </c>
      <c r="C8" s="9"/>
      <c r="D8" s="9" t="s">
        <v>41</v>
      </c>
      <c r="E8" s="43">
        <f>AA8+AP8+BD8+BR8</f>
        <v>198.84266995518956</v>
      </c>
      <c r="F8" s="55">
        <f>G8+H8+I8</f>
        <v>254.73000000000002</v>
      </c>
      <c r="G8" s="22">
        <f>W8+AL8+AZ8+BN8+CB8+CN8+CY8+DJ8</f>
        <v>230.73000000000002</v>
      </c>
      <c r="H8" s="7">
        <f>Y8+AN8+BB8+BP8+CD8+CP8+DA8+DL8</f>
        <v>10</v>
      </c>
      <c r="I8" s="24">
        <f>Q8+AF8+AT8+BH8+BV8+CI8+CT8+DE8</f>
        <v>14</v>
      </c>
      <c r="J8" s="12">
        <v>89.46</v>
      </c>
      <c r="K8" s="2"/>
      <c r="L8" s="2"/>
      <c r="M8" s="2"/>
      <c r="N8" s="2"/>
      <c r="O8" s="2"/>
      <c r="P8" s="2"/>
      <c r="Q8" s="3"/>
      <c r="R8" s="3">
        <v>2</v>
      </c>
      <c r="S8" s="3"/>
      <c r="T8" s="3"/>
      <c r="U8" s="3"/>
      <c r="V8" s="13"/>
      <c r="W8" s="6">
        <f>J8+K8+L8+M8+N8+O8+P8</f>
        <v>89.46</v>
      </c>
      <c r="X8" s="10">
        <f>Q8</f>
        <v>0</v>
      </c>
      <c r="Y8" s="3">
        <f>(R8*5)+(S8*10)+(T8*15)+(U8*10)+(V8*20)</f>
        <v>10</v>
      </c>
      <c r="Z8" s="11">
        <f>W8+X8+Y8</f>
        <v>99.46</v>
      </c>
      <c r="AA8" s="42">
        <f>(MIN(Z$4:Z$15)/Z8)*100</f>
        <v>45.30464508345064</v>
      </c>
      <c r="AB8" s="12">
        <v>39.61</v>
      </c>
      <c r="AC8" s="2"/>
      <c r="AD8" s="2"/>
      <c r="AE8" s="2"/>
      <c r="AF8" s="3"/>
      <c r="AG8" s="3"/>
      <c r="AH8" s="3"/>
      <c r="AI8" s="3"/>
      <c r="AJ8" s="3"/>
      <c r="AK8" s="3"/>
      <c r="AL8" s="6">
        <f>AB8+AC8+AD8+AE8</f>
        <v>39.61</v>
      </c>
      <c r="AM8" s="10">
        <f>AF8</f>
        <v>0</v>
      </c>
      <c r="AN8" s="3">
        <f>(AG8*5)+(AH8*10)+(AI8*15)+(AJ8*10)+(AK8*20)</f>
        <v>0</v>
      </c>
      <c r="AO8" s="11">
        <f>AL8+AM8+AN8</f>
        <v>39.61</v>
      </c>
      <c r="AP8" s="42">
        <f>(MIN(AO$4:AO$15)/AO8)*100</f>
        <v>30.87604140368594</v>
      </c>
      <c r="AQ8" s="12">
        <v>47.96</v>
      </c>
      <c r="AR8" s="2"/>
      <c r="AS8" s="2"/>
      <c r="AT8" s="3">
        <v>2</v>
      </c>
      <c r="AU8" s="3"/>
      <c r="AV8" s="3"/>
      <c r="AW8" s="3"/>
      <c r="AX8" s="3"/>
      <c r="AY8" s="3"/>
      <c r="AZ8" s="6">
        <f>AQ8+AR8+AS8</f>
        <v>47.96</v>
      </c>
      <c r="BA8" s="10">
        <f>AT8</f>
        <v>2</v>
      </c>
      <c r="BB8" s="3">
        <f>(AU8*5)+(AV8*10)+(AW8*15)+(AX8*10)+(AY8*20)</f>
        <v>0</v>
      </c>
      <c r="BC8" s="30">
        <f>AZ8+BA8+BB8</f>
        <v>49.96</v>
      </c>
      <c r="BD8" s="42">
        <f>(MIN(BC$4:BC$15)/BC8)*100</f>
        <v>64.35148118494796</v>
      </c>
      <c r="BE8" s="12">
        <v>53.7</v>
      </c>
      <c r="BF8" s="2"/>
      <c r="BG8" s="2"/>
      <c r="BH8" s="3">
        <v>12</v>
      </c>
      <c r="BI8" s="3"/>
      <c r="BJ8" s="3"/>
      <c r="BK8" s="3"/>
      <c r="BL8" s="3"/>
      <c r="BM8" s="3"/>
      <c r="BN8" s="6">
        <f>BE8+BF8+BG8</f>
        <v>53.7</v>
      </c>
      <c r="BO8" s="10">
        <f>BH8</f>
        <v>12</v>
      </c>
      <c r="BP8" s="3">
        <f>(BI8*5)+(BJ8*10)+(BK8*15)+(BL8*10)+(BM8*20)</f>
        <v>0</v>
      </c>
      <c r="BQ8" s="11">
        <f>BN8+BO8+BP8</f>
        <v>65.7</v>
      </c>
      <c r="BR8" s="42">
        <f>(MIN(BQ$4:BQ$15)/BQ8)*100</f>
        <v>58.31050228310502</v>
      </c>
      <c r="BS8" s="12"/>
      <c r="BT8" s="2"/>
      <c r="BU8" s="2"/>
      <c r="BV8" s="3"/>
      <c r="BW8" s="3"/>
      <c r="BX8" s="3"/>
      <c r="BY8" s="3"/>
      <c r="BZ8" s="3"/>
      <c r="CA8" s="3"/>
      <c r="CB8" s="6">
        <f>BS8+BT8+BU8</f>
        <v>0</v>
      </c>
      <c r="CC8" s="10">
        <f>BV8</f>
        <v>0</v>
      </c>
      <c r="CD8" s="3">
        <f>(BW8*5)+(BX8*10)+(BY8*15)+(BZ8*10)+(CA8*20)</f>
        <v>0</v>
      </c>
      <c r="CE8" s="11">
        <f>CB8+CC8+CD8</f>
        <v>0</v>
      </c>
      <c r="CF8" s="42" t="e">
        <f>(MIN(CE$4:CE$14)/CE8)*100</f>
        <v>#DIV/0!</v>
      </c>
      <c r="CG8" s="12"/>
      <c r="CH8" s="2"/>
      <c r="CI8" s="3"/>
      <c r="CJ8" s="3"/>
      <c r="CK8" s="3"/>
      <c r="CL8" s="3"/>
      <c r="CM8" s="3"/>
      <c r="CN8" s="6">
        <f>CG8+CH8</f>
        <v>0</v>
      </c>
      <c r="CO8" s="10">
        <f>CH8</f>
        <v>0</v>
      </c>
      <c r="CP8" s="3">
        <f>(CJ8*3)+(CK8*5)+(CL8*5)+(CM8*20)</f>
        <v>0</v>
      </c>
      <c r="CQ8" s="11">
        <f>CN8+CO8+CP8</f>
        <v>0</v>
      </c>
      <c r="CR8" s="12"/>
      <c r="CS8" s="2"/>
      <c r="CT8" s="3"/>
      <c r="CU8" s="3"/>
      <c r="CV8" s="3"/>
      <c r="CW8" s="3"/>
      <c r="CX8" s="3"/>
      <c r="CY8" s="6">
        <f>CR8+CS8</f>
        <v>0</v>
      </c>
      <c r="CZ8" s="10">
        <f>CS8</f>
        <v>0</v>
      </c>
      <c r="DA8" s="3">
        <f>(CU8*3)+(CV8*5)+(CW8*5)+(CX8*20)</f>
        <v>0</v>
      </c>
      <c r="DB8" s="11">
        <f>CY8+CZ8+DA8</f>
        <v>0</v>
      </c>
      <c r="DC8" s="12"/>
      <c r="DD8" s="2"/>
      <c r="DE8" s="3"/>
      <c r="DF8" s="3"/>
      <c r="DG8" s="3"/>
      <c r="DH8" s="3"/>
      <c r="DI8" s="3"/>
      <c r="DJ8" s="6">
        <f>DC8+DD8</f>
        <v>0</v>
      </c>
      <c r="DK8" s="10">
        <f>DD8</f>
        <v>0</v>
      </c>
      <c r="DL8" s="3">
        <f>(DF8*3)+(DG8*5)+(DH8*5)+(DI8*20)</f>
        <v>0</v>
      </c>
      <c r="DM8" s="11">
        <f>DJ8+DK8+DL8</f>
        <v>0</v>
      </c>
    </row>
    <row r="9" spans="1:117" ht="15">
      <c r="A9" s="14"/>
      <c r="B9" s="46" t="s">
        <v>32</v>
      </c>
      <c r="C9" s="9"/>
      <c r="D9" s="9"/>
      <c r="E9" s="43"/>
      <c r="F9" s="55"/>
      <c r="G9" s="22"/>
      <c r="H9" s="7"/>
      <c r="I9" s="24"/>
      <c r="J9" s="1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13"/>
      <c r="W9" s="6"/>
      <c r="X9" s="10"/>
      <c r="Y9" s="3"/>
      <c r="Z9" s="11"/>
      <c r="AA9" s="42"/>
      <c r="AB9" s="12"/>
      <c r="AC9" s="2"/>
      <c r="AD9" s="2"/>
      <c r="AE9" s="2"/>
      <c r="AF9" s="3"/>
      <c r="AG9" s="3"/>
      <c r="AH9" s="3"/>
      <c r="AI9" s="3"/>
      <c r="AJ9" s="3"/>
      <c r="AK9" s="3"/>
      <c r="AL9" s="6"/>
      <c r="AM9" s="10"/>
      <c r="AN9" s="3"/>
      <c r="AO9" s="11"/>
      <c r="AP9" s="42"/>
      <c r="AQ9" s="12"/>
      <c r="AR9" s="2"/>
      <c r="AS9" s="2"/>
      <c r="AT9" s="3"/>
      <c r="AU9" s="3"/>
      <c r="AV9" s="3"/>
      <c r="AW9" s="3"/>
      <c r="AX9" s="3"/>
      <c r="AY9" s="3"/>
      <c r="AZ9" s="6"/>
      <c r="BA9" s="10"/>
      <c r="BB9" s="3"/>
      <c r="BC9" s="30"/>
      <c r="BD9" s="42"/>
      <c r="BE9" s="12"/>
      <c r="BF9" s="2"/>
      <c r="BG9" s="2"/>
      <c r="BH9" s="3"/>
      <c r="BI9" s="3"/>
      <c r="BJ9" s="3"/>
      <c r="BK9" s="3"/>
      <c r="BL9" s="3"/>
      <c r="BM9" s="3"/>
      <c r="BN9" s="6"/>
      <c r="BO9" s="10"/>
      <c r="BP9" s="3"/>
      <c r="BQ9" s="11"/>
      <c r="BR9" s="42"/>
      <c r="BS9" s="12"/>
      <c r="BT9" s="2"/>
      <c r="BU9" s="2"/>
      <c r="BV9" s="3"/>
      <c r="BW9" s="3"/>
      <c r="BX9" s="3"/>
      <c r="BY9" s="3"/>
      <c r="BZ9" s="3"/>
      <c r="CA9" s="3"/>
      <c r="CB9" s="6"/>
      <c r="CC9" s="10"/>
      <c r="CD9" s="3"/>
      <c r="CE9" s="11"/>
      <c r="CF9" s="42"/>
      <c r="CG9" s="12"/>
      <c r="CH9" s="2"/>
      <c r="CI9" s="3"/>
      <c r="CJ9" s="3"/>
      <c r="CK9" s="3"/>
      <c r="CL9" s="3"/>
      <c r="CM9" s="3"/>
      <c r="CN9" s="6"/>
      <c r="CO9" s="10"/>
      <c r="CP9" s="3"/>
      <c r="CQ9" s="11"/>
      <c r="CR9" s="12"/>
      <c r="CS9" s="2"/>
      <c r="CT9" s="3"/>
      <c r="CU9" s="3"/>
      <c r="CV9" s="3"/>
      <c r="CW9" s="3"/>
      <c r="CX9" s="3"/>
      <c r="CY9" s="6"/>
      <c r="CZ9" s="10"/>
      <c r="DA9" s="3"/>
      <c r="DB9" s="11"/>
      <c r="DC9" s="12"/>
      <c r="DD9" s="2"/>
      <c r="DE9" s="3"/>
      <c r="DF9" s="3"/>
      <c r="DG9" s="3"/>
      <c r="DH9" s="3"/>
      <c r="DI9" s="3"/>
      <c r="DJ9" s="6"/>
      <c r="DK9" s="10"/>
      <c r="DL9" s="3"/>
      <c r="DM9" s="11"/>
    </row>
    <row r="10" spans="1:117" ht="15">
      <c r="A10" s="14">
        <v>1</v>
      </c>
      <c r="B10" s="8" t="s">
        <v>45</v>
      </c>
      <c r="C10" s="9"/>
      <c r="D10" s="9" t="s">
        <v>32</v>
      </c>
      <c r="E10" s="43">
        <f>AA10+AP10+BD10+BR10</f>
        <v>339.30569342719974</v>
      </c>
      <c r="F10" s="55">
        <f>G10+H10+I10</f>
        <v>157.64000000000001</v>
      </c>
      <c r="G10" s="22">
        <f>W10+AL10+AZ10+BN10+CB10+CN10+CY10+DJ10</f>
        <v>153.64000000000001</v>
      </c>
      <c r="H10" s="7">
        <f>Y10+AN10+BB10+BP10+CD10+CP10+DA10+DL10</f>
        <v>0</v>
      </c>
      <c r="I10" s="24">
        <f>Q10+AF10+AT10+BH10+BV10+CI10+CT10+DE10</f>
        <v>4</v>
      </c>
      <c r="J10" s="12">
        <v>46.3</v>
      </c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13"/>
      <c r="W10" s="6">
        <f>J10+K10+L10+M10+N10+O10+P10</f>
        <v>46.3</v>
      </c>
      <c r="X10" s="10">
        <f>Q10</f>
        <v>0</v>
      </c>
      <c r="Y10" s="3">
        <f>(R10*5)+(S10*10)+(T10*15)+(U10*10)+(V10*20)</f>
        <v>0</v>
      </c>
      <c r="Z10" s="30">
        <f>W10+X10+Y10</f>
        <v>46.3</v>
      </c>
      <c r="AA10" s="42">
        <f>(MIN(Z$4:Z$15)/Z10)*100</f>
        <v>97.32181425485962</v>
      </c>
      <c r="AB10" s="31">
        <v>12.23</v>
      </c>
      <c r="AC10" s="2"/>
      <c r="AD10" s="2"/>
      <c r="AE10" s="2"/>
      <c r="AF10" s="3"/>
      <c r="AG10" s="3"/>
      <c r="AH10" s="3"/>
      <c r="AI10" s="3"/>
      <c r="AJ10" s="3"/>
      <c r="AK10" s="3"/>
      <c r="AL10" s="6">
        <f>AB10+AC10+AD10+AE10</f>
        <v>12.23</v>
      </c>
      <c r="AM10" s="10">
        <f>AF10</f>
        <v>0</v>
      </c>
      <c r="AN10" s="3">
        <f>(AG10*5)+(AH10*10)+(AI10*15)+(AJ10*10)+(AK10*20)</f>
        <v>0</v>
      </c>
      <c r="AO10" s="30">
        <f>AL10+AM10+AN10</f>
        <v>12.23</v>
      </c>
      <c r="AP10" s="42">
        <f>(MIN(AO$4:AO$15)/AO10)*100</f>
        <v>100</v>
      </c>
      <c r="AQ10" s="12">
        <v>47.49</v>
      </c>
      <c r="AR10" s="2"/>
      <c r="AS10" s="2"/>
      <c r="AT10" s="3">
        <v>1</v>
      </c>
      <c r="AU10" s="3"/>
      <c r="AV10" s="3"/>
      <c r="AW10" s="3"/>
      <c r="AX10" s="3"/>
      <c r="AY10" s="3"/>
      <c r="AZ10" s="6">
        <f>AQ10+AR10+AS10</f>
        <v>47.49</v>
      </c>
      <c r="BA10" s="10">
        <f>AT10</f>
        <v>1</v>
      </c>
      <c r="BB10" s="3">
        <f>(AU10*5)+(AV10*10)+(AW10*15)+(AX10*10)+(AY10*20)</f>
        <v>0</v>
      </c>
      <c r="BC10" s="30">
        <f>AZ10+BA10+BB10</f>
        <v>48.49</v>
      </c>
      <c r="BD10" s="42">
        <f>(MIN(BC$4:BC$15)/BC10)*100</f>
        <v>66.3023303773974</v>
      </c>
      <c r="BE10" s="12">
        <v>47.62</v>
      </c>
      <c r="BF10" s="2"/>
      <c r="BG10" s="2"/>
      <c r="BH10" s="3">
        <v>3</v>
      </c>
      <c r="BI10" s="3"/>
      <c r="BJ10" s="3"/>
      <c r="BK10" s="3"/>
      <c r="BL10" s="3"/>
      <c r="BM10" s="3"/>
      <c r="BN10" s="6">
        <f>BE10+BF10+BG10</f>
        <v>47.62</v>
      </c>
      <c r="BO10" s="10">
        <f>BH10</f>
        <v>3</v>
      </c>
      <c r="BP10" s="3">
        <f>(BI10*5)+(BJ10*10)+(BK10*15)+(BL10*10)+(BM10*20)</f>
        <v>0</v>
      </c>
      <c r="BQ10" s="30">
        <f>BN10+BO10+BP10</f>
        <v>50.62</v>
      </c>
      <c r="BR10" s="42">
        <f>(MIN(BQ$4:BQ$15)/BQ10)*100</f>
        <v>75.68154879494273</v>
      </c>
      <c r="BS10" s="12"/>
      <c r="BT10" s="2"/>
      <c r="BU10" s="2"/>
      <c r="BV10" s="3"/>
      <c r="BW10" s="3"/>
      <c r="BX10" s="3"/>
      <c r="BY10" s="3"/>
      <c r="BZ10" s="3"/>
      <c r="CA10" s="3"/>
      <c r="CB10" s="6">
        <f>BS10+BT10+BU10</f>
        <v>0</v>
      </c>
      <c r="CC10" s="10">
        <f>BV10</f>
        <v>0</v>
      </c>
      <c r="CD10" s="3">
        <f>(BW10*5)+(BX10*10)+(BY10*15)+(BZ10*10)+(CA10*20)</f>
        <v>0</v>
      </c>
      <c r="CE10" s="11">
        <f>CB10+CC10+CD10</f>
        <v>0</v>
      </c>
      <c r="CF10" s="45" t="e">
        <f>(MIN(CE$4:CE$14)/CE10)*100</f>
        <v>#DIV/0!</v>
      </c>
      <c r="CG10" s="12"/>
      <c r="CH10" s="2"/>
      <c r="CI10" s="3"/>
      <c r="CJ10" s="3"/>
      <c r="CK10" s="3"/>
      <c r="CL10" s="3"/>
      <c r="CM10" s="3"/>
      <c r="CN10" s="6">
        <f>CG10+CH10</f>
        <v>0</v>
      </c>
      <c r="CO10" s="10">
        <f>CH10</f>
        <v>0</v>
      </c>
      <c r="CP10" s="3">
        <f>(CJ10*3)+(CK10*5)+(CL10*5)+(CM10*20)</f>
        <v>0</v>
      </c>
      <c r="CQ10" s="11">
        <f>CN10+CO10+CP10</f>
        <v>0</v>
      </c>
      <c r="CR10" s="12"/>
      <c r="CS10" s="2"/>
      <c r="CT10" s="3"/>
      <c r="CU10" s="3"/>
      <c r="CV10" s="3"/>
      <c r="CW10" s="3"/>
      <c r="CX10" s="3"/>
      <c r="CY10" s="6">
        <f>CR10+CS10</f>
        <v>0</v>
      </c>
      <c r="CZ10" s="10">
        <f>CS10</f>
        <v>0</v>
      </c>
      <c r="DA10" s="3">
        <f>(CU10*3)+(CV10*5)+(CW10*5)+(CX10*20)</f>
        <v>0</v>
      </c>
      <c r="DB10" s="11">
        <f>CY10+CZ10+DA10</f>
        <v>0</v>
      </c>
      <c r="DC10" s="12"/>
      <c r="DD10" s="2"/>
      <c r="DE10" s="3"/>
      <c r="DF10" s="3"/>
      <c r="DG10" s="3"/>
      <c r="DH10" s="3"/>
      <c r="DI10" s="3"/>
      <c r="DJ10" s="6">
        <f>DC10+DD10</f>
        <v>0</v>
      </c>
      <c r="DK10" s="10">
        <f>DD10</f>
        <v>0</v>
      </c>
      <c r="DL10" s="3">
        <f>(DF10*3)+(DG10*5)+(DH10*5)+(DI10*20)</f>
        <v>0</v>
      </c>
      <c r="DM10" s="11">
        <f>DJ10+DK10+DL10</f>
        <v>0</v>
      </c>
    </row>
    <row r="11" spans="1:117" ht="15">
      <c r="A11" s="14"/>
      <c r="B11" s="46" t="s">
        <v>49</v>
      </c>
      <c r="C11" s="9"/>
      <c r="D11" s="9"/>
      <c r="E11" s="43"/>
      <c r="F11" s="55"/>
      <c r="G11" s="22"/>
      <c r="H11" s="7"/>
      <c r="I11" s="24"/>
      <c r="J11" s="1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13"/>
      <c r="W11" s="6"/>
      <c r="X11" s="10"/>
      <c r="Y11" s="3"/>
      <c r="Z11" s="30"/>
      <c r="AA11" s="42"/>
      <c r="AB11" s="31"/>
      <c r="AC11" s="2"/>
      <c r="AD11" s="2"/>
      <c r="AE11" s="2"/>
      <c r="AF11" s="3"/>
      <c r="AG11" s="3"/>
      <c r="AH11" s="3"/>
      <c r="AI11" s="3"/>
      <c r="AJ11" s="3"/>
      <c r="AK11" s="3"/>
      <c r="AL11" s="6"/>
      <c r="AM11" s="10"/>
      <c r="AN11" s="3"/>
      <c r="AO11" s="30"/>
      <c r="AP11" s="42"/>
      <c r="AQ11" s="12"/>
      <c r="AR11" s="2"/>
      <c r="AS11" s="2"/>
      <c r="AT11" s="3"/>
      <c r="AU11" s="3"/>
      <c r="AV11" s="3"/>
      <c r="AW11" s="3"/>
      <c r="AX11" s="3"/>
      <c r="AY11" s="3"/>
      <c r="AZ11" s="6"/>
      <c r="BA11" s="10"/>
      <c r="BB11" s="3"/>
      <c r="BC11" s="30"/>
      <c r="BD11" s="42"/>
      <c r="BE11" s="12"/>
      <c r="BF11" s="2"/>
      <c r="BG11" s="2"/>
      <c r="BH11" s="3"/>
      <c r="BI11" s="3"/>
      <c r="BJ11" s="3"/>
      <c r="BK11" s="3"/>
      <c r="BL11" s="3"/>
      <c r="BM11" s="3"/>
      <c r="BN11" s="6"/>
      <c r="BO11" s="10"/>
      <c r="BP11" s="3"/>
      <c r="BQ11" s="30"/>
      <c r="BR11" s="42"/>
      <c r="BS11" s="12"/>
      <c r="BT11" s="2"/>
      <c r="BU11" s="2"/>
      <c r="BV11" s="3"/>
      <c r="BW11" s="3"/>
      <c r="BX11" s="3"/>
      <c r="BY11" s="3"/>
      <c r="BZ11" s="3"/>
      <c r="CA11" s="3"/>
      <c r="CB11" s="6"/>
      <c r="CC11" s="10"/>
      <c r="CD11" s="3"/>
      <c r="CE11" s="11"/>
      <c r="CF11" s="45"/>
      <c r="CG11" s="12"/>
      <c r="CH11" s="2"/>
      <c r="CI11" s="3"/>
      <c r="CJ11" s="3"/>
      <c r="CK11" s="3"/>
      <c r="CL11" s="3"/>
      <c r="CM11" s="3"/>
      <c r="CN11" s="6"/>
      <c r="CO11" s="10"/>
      <c r="CP11" s="3"/>
      <c r="CQ11" s="11"/>
      <c r="CR11" s="12"/>
      <c r="CS11" s="2"/>
      <c r="CT11" s="3"/>
      <c r="CU11" s="3"/>
      <c r="CV11" s="3"/>
      <c r="CW11" s="3"/>
      <c r="CX11" s="3"/>
      <c r="CY11" s="6"/>
      <c r="CZ11" s="10"/>
      <c r="DA11" s="3"/>
      <c r="DB11" s="11"/>
      <c r="DC11" s="12"/>
      <c r="DD11" s="2"/>
      <c r="DE11" s="3"/>
      <c r="DF11" s="3"/>
      <c r="DG11" s="3"/>
      <c r="DH11" s="3"/>
      <c r="DI11" s="3"/>
      <c r="DJ11" s="6"/>
      <c r="DK11" s="10"/>
      <c r="DL11" s="3"/>
      <c r="DM11" s="11"/>
    </row>
    <row r="12" spans="1:117" ht="15">
      <c r="A12" s="14">
        <v>1</v>
      </c>
      <c r="B12" s="8" t="s">
        <v>43</v>
      </c>
      <c r="C12" s="29"/>
      <c r="D12" s="53" t="s">
        <v>49</v>
      </c>
      <c r="E12" s="43">
        <f>AA12+AP12+BD12+BR12</f>
        <v>110.98266928704577</v>
      </c>
      <c r="F12" s="55">
        <f>G12+H12+I12</f>
        <v>477.03</v>
      </c>
      <c r="G12" s="22">
        <f>W12+AL12+AZ12+BN12+CB12+CN12+CY12+DJ12</f>
        <v>391.03</v>
      </c>
      <c r="H12" s="7">
        <f>Y12+AN12+BB12+BP12+CD12+CP12+DA12+DL12</f>
        <v>10</v>
      </c>
      <c r="I12" s="24">
        <f>Q12+AF12+AT12+BH12+BV12+CI12+CT12+DE12</f>
        <v>76</v>
      </c>
      <c r="J12" s="12">
        <v>169.18</v>
      </c>
      <c r="K12" s="2"/>
      <c r="L12" s="2"/>
      <c r="M12" s="2"/>
      <c r="N12" s="2"/>
      <c r="O12" s="2"/>
      <c r="P12" s="2"/>
      <c r="Q12" s="3">
        <v>30</v>
      </c>
      <c r="R12" s="3"/>
      <c r="S12" s="3"/>
      <c r="T12" s="3"/>
      <c r="U12" s="3"/>
      <c r="V12" s="13"/>
      <c r="W12" s="6">
        <f>J12+K12+L12+M12+N12+O12+P12</f>
        <v>169.18</v>
      </c>
      <c r="X12" s="10">
        <f>Q12</f>
        <v>30</v>
      </c>
      <c r="Y12" s="3">
        <f>(R12*5)+(S12*10)+(T12*15)+(U12*10)+(V12*20)</f>
        <v>0</v>
      </c>
      <c r="Z12" s="11">
        <f>W12+X12+Y12</f>
        <v>199.18</v>
      </c>
      <c r="AA12" s="42">
        <f>(MIN(Z$4:Z$15)/Z12)*100</f>
        <v>22.62275328848278</v>
      </c>
      <c r="AB12" s="12">
        <v>42.96</v>
      </c>
      <c r="AC12" s="2"/>
      <c r="AD12" s="2"/>
      <c r="AE12" s="2"/>
      <c r="AF12" s="3"/>
      <c r="AG12" s="3"/>
      <c r="AH12" s="3"/>
      <c r="AI12" s="3"/>
      <c r="AJ12" s="3"/>
      <c r="AK12" s="3"/>
      <c r="AL12" s="6">
        <f>AB12+AC12+AD12+AE12</f>
        <v>42.96</v>
      </c>
      <c r="AM12" s="10">
        <f>AF12</f>
        <v>0</v>
      </c>
      <c r="AN12" s="3">
        <f>(AG12*5)+(AH12*10)+(AI12*15)+(AJ12*10)+(AK12*20)</f>
        <v>0</v>
      </c>
      <c r="AO12" s="11">
        <f>AL12+AM12+AN12</f>
        <v>42.96</v>
      </c>
      <c r="AP12" s="42">
        <f>(MIN(AO$4:AO$15)/AO12)*100</f>
        <v>28.4683426443203</v>
      </c>
      <c r="AQ12" s="12">
        <v>77.99</v>
      </c>
      <c r="AR12" s="2"/>
      <c r="AS12" s="2"/>
      <c r="AT12" s="3">
        <v>31</v>
      </c>
      <c r="AU12" s="3">
        <v>1</v>
      </c>
      <c r="AV12" s="3"/>
      <c r="AW12" s="3"/>
      <c r="AX12" s="3"/>
      <c r="AY12" s="3"/>
      <c r="AZ12" s="6">
        <f>AQ12+AR12+AS12</f>
        <v>77.99</v>
      </c>
      <c r="BA12" s="10">
        <f>AT12</f>
        <v>31</v>
      </c>
      <c r="BB12" s="3">
        <f>(AU12*5)+(AV12*10)+(AW12*15)+(AX12*10)+(AY12*20)</f>
        <v>5</v>
      </c>
      <c r="BC12" s="30">
        <f>AZ12+BA12+BB12</f>
        <v>113.99</v>
      </c>
      <c r="BD12" s="42">
        <f>(MIN(BC$4:BC$15)/BC12)*100</f>
        <v>28.204228441091324</v>
      </c>
      <c r="BE12" s="12">
        <v>100.9</v>
      </c>
      <c r="BF12" s="2"/>
      <c r="BG12" s="2"/>
      <c r="BH12" s="3">
        <v>15</v>
      </c>
      <c r="BI12" s="3">
        <v>1</v>
      </c>
      <c r="BJ12" s="3"/>
      <c r="BK12" s="3"/>
      <c r="BL12" s="3"/>
      <c r="BM12" s="3"/>
      <c r="BN12" s="6">
        <f>BE12+BF12+BG12</f>
        <v>100.9</v>
      </c>
      <c r="BO12" s="10">
        <f>BH12</f>
        <v>15</v>
      </c>
      <c r="BP12" s="3">
        <f>(BI12*5)+(BJ12*10)+(BK12*15)+(BL12*10)+(BM12*20)</f>
        <v>5</v>
      </c>
      <c r="BQ12" s="30">
        <f>BN12+BO12+BP12</f>
        <v>120.9</v>
      </c>
      <c r="BR12" s="42">
        <f>(MIN(BQ$4:BQ$15)/BQ12)*100</f>
        <v>31.687344913151367</v>
      </c>
      <c r="BS12" s="12"/>
      <c r="BT12" s="2"/>
      <c r="BU12" s="2"/>
      <c r="BV12" s="3"/>
      <c r="BW12" s="3"/>
      <c r="BX12" s="3"/>
      <c r="BY12" s="3"/>
      <c r="BZ12" s="3"/>
      <c r="CA12" s="3"/>
      <c r="CB12" s="6">
        <f>BS12+BT12+BU12</f>
        <v>0</v>
      </c>
      <c r="CC12" s="10">
        <f>BV12</f>
        <v>0</v>
      </c>
      <c r="CD12" s="3">
        <f>(BW12*5)+(BX12*10)+(BY12*15)+(BZ12*10)+(CA12*20)</f>
        <v>0</v>
      </c>
      <c r="CE12" s="11">
        <f>CB12+CC12+CD12</f>
        <v>0</v>
      </c>
      <c r="CF12" s="42" t="e">
        <f>(MIN(CE$4:CE$14)/CE12)*100</f>
        <v>#DIV/0!</v>
      </c>
      <c r="CG12" s="12"/>
      <c r="CH12" s="2"/>
      <c r="CI12" s="3"/>
      <c r="CJ12" s="3"/>
      <c r="CK12" s="3"/>
      <c r="CL12" s="3"/>
      <c r="CM12" s="3"/>
      <c r="CN12" s="6">
        <f>CG12+CH12</f>
        <v>0</v>
      </c>
      <c r="CO12" s="10">
        <f>CH12</f>
        <v>0</v>
      </c>
      <c r="CP12" s="3">
        <f>(CJ12*3)+(CK12*5)+(CL12*5)+(CM12*20)</f>
        <v>0</v>
      </c>
      <c r="CQ12" s="11">
        <f>CN12+CO12+CP12</f>
        <v>0</v>
      </c>
      <c r="CR12" s="12"/>
      <c r="CS12" s="2"/>
      <c r="CT12" s="3"/>
      <c r="CU12" s="3"/>
      <c r="CV12" s="3"/>
      <c r="CW12" s="3"/>
      <c r="CX12" s="3"/>
      <c r="CY12" s="6">
        <f>CR12+CS12</f>
        <v>0</v>
      </c>
      <c r="CZ12" s="10">
        <f>CS12</f>
        <v>0</v>
      </c>
      <c r="DA12" s="3">
        <f>(CU12*3)+(CV12*5)+(CW12*5)+(CX12*20)</f>
        <v>0</v>
      </c>
      <c r="DB12" s="11">
        <f>CY12+CZ12+DA12</f>
        <v>0</v>
      </c>
      <c r="DC12" s="12"/>
      <c r="DD12" s="2"/>
      <c r="DE12" s="3"/>
      <c r="DF12" s="3"/>
      <c r="DG12" s="3"/>
      <c r="DH12" s="3"/>
      <c r="DI12" s="3"/>
      <c r="DJ12" s="6">
        <f>DC12+DD12</f>
        <v>0</v>
      </c>
      <c r="DK12" s="10">
        <f>DD12</f>
        <v>0</v>
      </c>
      <c r="DL12" s="3">
        <f>(DF12*3)+(DG12*5)+(DH12*5)+(DI12*20)</f>
        <v>0</v>
      </c>
      <c r="DM12" s="11">
        <f>DJ12+DK12+DL12</f>
        <v>0</v>
      </c>
    </row>
    <row r="13" spans="1:117" ht="15">
      <c r="A13" s="14"/>
      <c r="B13" s="46" t="s">
        <v>40</v>
      </c>
      <c r="C13" s="29"/>
      <c r="D13" s="53"/>
      <c r="E13" s="43"/>
      <c r="F13" s="55"/>
      <c r="G13" s="22"/>
      <c r="H13" s="7"/>
      <c r="I13" s="24"/>
      <c r="J13" s="1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13"/>
      <c r="W13" s="6"/>
      <c r="X13" s="10"/>
      <c r="Y13" s="3"/>
      <c r="Z13" s="11"/>
      <c r="AA13" s="42"/>
      <c r="AB13" s="12"/>
      <c r="AC13" s="2"/>
      <c r="AD13" s="2"/>
      <c r="AE13" s="2"/>
      <c r="AF13" s="3"/>
      <c r="AG13" s="3"/>
      <c r="AH13" s="3"/>
      <c r="AI13" s="3"/>
      <c r="AJ13" s="3"/>
      <c r="AK13" s="3"/>
      <c r="AL13" s="6"/>
      <c r="AM13" s="10"/>
      <c r="AN13" s="3"/>
      <c r="AO13" s="11"/>
      <c r="AP13" s="42"/>
      <c r="AQ13" s="12"/>
      <c r="AR13" s="2"/>
      <c r="AS13" s="2"/>
      <c r="AT13" s="3"/>
      <c r="AU13" s="3"/>
      <c r="AV13" s="3"/>
      <c r="AW13" s="3"/>
      <c r="AX13" s="3"/>
      <c r="AY13" s="3"/>
      <c r="AZ13" s="6"/>
      <c r="BA13" s="10"/>
      <c r="BB13" s="3"/>
      <c r="BC13" s="30"/>
      <c r="BD13" s="42"/>
      <c r="BE13" s="12"/>
      <c r="BF13" s="2"/>
      <c r="BG13" s="2"/>
      <c r="BH13" s="3"/>
      <c r="BI13" s="3"/>
      <c r="BJ13" s="3"/>
      <c r="BK13" s="3"/>
      <c r="BL13" s="3"/>
      <c r="BM13" s="3"/>
      <c r="BN13" s="6"/>
      <c r="BO13" s="10"/>
      <c r="BP13" s="3"/>
      <c r="BQ13" s="30"/>
      <c r="BR13" s="42"/>
      <c r="BS13" s="12"/>
      <c r="BT13" s="2"/>
      <c r="BU13" s="2"/>
      <c r="BV13" s="3"/>
      <c r="BW13" s="3"/>
      <c r="BX13" s="3"/>
      <c r="BY13" s="3"/>
      <c r="BZ13" s="3"/>
      <c r="CA13" s="3"/>
      <c r="CB13" s="6"/>
      <c r="CC13" s="10"/>
      <c r="CD13" s="3"/>
      <c r="CE13" s="11"/>
      <c r="CF13" s="42"/>
      <c r="CG13" s="12"/>
      <c r="CH13" s="2"/>
      <c r="CI13" s="3"/>
      <c r="CJ13" s="3"/>
      <c r="CK13" s="3"/>
      <c r="CL13" s="3"/>
      <c r="CM13" s="3"/>
      <c r="CN13" s="6"/>
      <c r="CO13" s="10"/>
      <c r="CP13" s="3"/>
      <c r="CQ13" s="11"/>
      <c r="CR13" s="12"/>
      <c r="CS13" s="2"/>
      <c r="CT13" s="3"/>
      <c r="CU13" s="3"/>
      <c r="CV13" s="3"/>
      <c r="CW13" s="3"/>
      <c r="CX13" s="3"/>
      <c r="CY13" s="6"/>
      <c r="CZ13" s="10"/>
      <c r="DA13" s="3"/>
      <c r="DB13" s="11"/>
      <c r="DC13" s="12"/>
      <c r="DD13" s="2"/>
      <c r="DE13" s="3"/>
      <c r="DF13" s="3"/>
      <c r="DG13" s="3"/>
      <c r="DH13" s="3"/>
      <c r="DI13" s="3"/>
      <c r="DJ13" s="6"/>
      <c r="DK13" s="10"/>
      <c r="DL13" s="3"/>
      <c r="DM13" s="11"/>
    </row>
    <row r="14" spans="1:117" ht="15">
      <c r="A14" s="14">
        <v>1</v>
      </c>
      <c r="B14" s="8" t="s">
        <v>44</v>
      </c>
      <c r="C14" s="29"/>
      <c r="D14" s="53" t="s">
        <v>40</v>
      </c>
      <c r="E14" s="43">
        <f>AA14+AP14+BD14+BR14</f>
        <v>276.87153891257066</v>
      </c>
      <c r="F14" s="55">
        <f>G14+H14+I14</f>
        <v>178.57</v>
      </c>
      <c r="G14" s="22">
        <f>W14+AL14+AZ14+BN14+CB14+CN14+CY14+DJ14</f>
        <v>175.57</v>
      </c>
      <c r="H14" s="7">
        <f>Y14+AN14+BB14+BP14+CD14+CP14+DA14+DL14</f>
        <v>0</v>
      </c>
      <c r="I14" s="24">
        <f>Q14+AF14+AT14+BH14+BV14+CI14+CT14+DE14</f>
        <v>3</v>
      </c>
      <c r="J14" s="12">
        <v>62.82</v>
      </c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13"/>
      <c r="W14" s="6">
        <f>J14+K14+L14+M14+N14+O14+P14</f>
        <v>62.82</v>
      </c>
      <c r="X14" s="10">
        <f>Q14</f>
        <v>0</v>
      </c>
      <c r="Y14" s="3">
        <f>(R14*5)+(S14*10)+(T14*15)+(U14*10)+(V14*20)</f>
        <v>0</v>
      </c>
      <c r="Z14" s="11">
        <f>W14+X14+Y14</f>
        <v>62.82</v>
      </c>
      <c r="AA14" s="42">
        <f>(MIN(Z$4:Z$15)/Z14)*100</f>
        <v>71.7287488061127</v>
      </c>
      <c r="AB14" s="12">
        <v>22.85</v>
      </c>
      <c r="AC14" s="2"/>
      <c r="AD14" s="2"/>
      <c r="AE14" s="2"/>
      <c r="AF14" s="3"/>
      <c r="AG14" s="3"/>
      <c r="AH14" s="3"/>
      <c r="AI14" s="3"/>
      <c r="AJ14" s="3"/>
      <c r="AK14" s="3"/>
      <c r="AL14" s="6">
        <f>AB14+AC14+AD14+AE14</f>
        <v>22.85</v>
      </c>
      <c r="AM14" s="10">
        <f>AF14</f>
        <v>0</v>
      </c>
      <c r="AN14" s="3">
        <f>(AG14*5)+(AH14*10)+(AI14*15)+(AJ14*10)+(AK14*20)</f>
        <v>0</v>
      </c>
      <c r="AO14" s="11">
        <f>AL14+AM14+AN14</f>
        <v>22.85</v>
      </c>
      <c r="AP14" s="42">
        <f>(MIN(AO$4:AO$15)/AO14)*100</f>
        <v>53.52297592997811</v>
      </c>
      <c r="AQ14" s="12">
        <v>42.65</v>
      </c>
      <c r="AR14" s="2"/>
      <c r="AS14" s="2"/>
      <c r="AT14" s="3"/>
      <c r="AU14" s="3"/>
      <c r="AV14" s="3"/>
      <c r="AW14" s="3"/>
      <c r="AX14" s="3"/>
      <c r="AY14" s="3"/>
      <c r="AZ14" s="6">
        <f>AQ14+AR14+AS14</f>
        <v>42.65</v>
      </c>
      <c r="BA14" s="10">
        <f>AT14</f>
        <v>0</v>
      </c>
      <c r="BB14" s="3">
        <f>(AU14*5)+(AV14*10)+(AW14*15)+(AX14*10)+(AY14*20)</f>
        <v>0</v>
      </c>
      <c r="BC14" s="30">
        <f>AZ14+BA14+BB14</f>
        <v>42.65</v>
      </c>
      <c r="BD14" s="42">
        <f>(MIN(BC$4:BC$15)/BC14)*100</f>
        <v>75.3810082063306</v>
      </c>
      <c r="BE14" s="12">
        <v>47.25</v>
      </c>
      <c r="BF14" s="2"/>
      <c r="BG14" s="2"/>
      <c r="BH14" s="3">
        <v>3</v>
      </c>
      <c r="BI14" s="3"/>
      <c r="BJ14" s="3"/>
      <c r="BK14" s="3"/>
      <c r="BL14" s="3"/>
      <c r="BM14" s="3"/>
      <c r="BN14" s="6">
        <f>BE14+BF14+BG14</f>
        <v>47.25</v>
      </c>
      <c r="BO14" s="10">
        <f>BH14</f>
        <v>3</v>
      </c>
      <c r="BP14" s="3">
        <f>(BI14*5)+(BJ14*10)+(BK14*15)+(BL14*10)+(BM14*20)</f>
        <v>0</v>
      </c>
      <c r="BQ14" s="30">
        <f>BN14+BO14+BP14</f>
        <v>50.25</v>
      </c>
      <c r="BR14" s="42">
        <f>(MIN(BQ$4:BQ$15)/BQ14)*100</f>
        <v>76.23880597014926</v>
      </c>
      <c r="BS14" s="12"/>
      <c r="BT14" s="2"/>
      <c r="BU14" s="2"/>
      <c r="BV14" s="3"/>
      <c r="BW14" s="3"/>
      <c r="BX14" s="3"/>
      <c r="BY14" s="3"/>
      <c r="BZ14" s="3"/>
      <c r="CA14" s="3"/>
      <c r="CB14" s="6">
        <f>BS14+BT14+BU14</f>
        <v>0</v>
      </c>
      <c r="CC14" s="10">
        <f>BV14</f>
        <v>0</v>
      </c>
      <c r="CD14" s="3">
        <f>(BW14*5)+(BX14*10)+(BY14*15)+(BZ14*10)+(CA14*20)</f>
        <v>0</v>
      </c>
      <c r="CE14" s="11">
        <f>CB14+CC14+CD14</f>
        <v>0</v>
      </c>
      <c r="CF14" s="42" t="e">
        <f>(MIN(CE$4:CE$14)/CE14)*100</f>
        <v>#DIV/0!</v>
      </c>
      <c r="CG14" s="12"/>
      <c r="CH14" s="2"/>
      <c r="CI14" s="3"/>
      <c r="CJ14" s="3"/>
      <c r="CK14" s="3"/>
      <c r="CL14" s="3"/>
      <c r="CM14" s="3"/>
      <c r="CN14" s="6">
        <f>CG14+CH14</f>
        <v>0</v>
      </c>
      <c r="CO14" s="10">
        <f>CH14</f>
        <v>0</v>
      </c>
      <c r="CP14" s="3">
        <f>(CJ14*3)+(CK14*5)+(CL14*5)+(CM14*20)</f>
        <v>0</v>
      </c>
      <c r="CQ14" s="11">
        <f>CN14+CO14+CP14</f>
        <v>0</v>
      </c>
      <c r="CR14" s="12"/>
      <c r="CS14" s="2"/>
      <c r="CT14" s="3"/>
      <c r="CU14" s="3"/>
      <c r="CV14" s="3"/>
      <c r="CW14" s="3"/>
      <c r="CX14" s="3"/>
      <c r="CY14" s="6">
        <f>CR14+CS14</f>
        <v>0</v>
      </c>
      <c r="CZ14" s="10">
        <f>CS14</f>
        <v>0</v>
      </c>
      <c r="DA14" s="3">
        <f>(CU14*3)+(CV14*5)+(CW14*5)+(CX14*20)</f>
        <v>0</v>
      </c>
      <c r="DB14" s="11">
        <f>CY14+CZ14+DA14</f>
        <v>0</v>
      </c>
      <c r="DC14" s="12"/>
      <c r="DD14" s="2"/>
      <c r="DE14" s="3"/>
      <c r="DF14" s="3"/>
      <c r="DG14" s="3"/>
      <c r="DH14" s="3"/>
      <c r="DI14" s="3"/>
      <c r="DJ14" s="6">
        <f>DC14+DD14</f>
        <v>0</v>
      </c>
      <c r="DK14" s="10">
        <f>DD14</f>
        <v>0</v>
      </c>
      <c r="DL14" s="3">
        <f>(DF14*3)+(DG14*5)+(DH14*5)+(DI14*20)</f>
        <v>0</v>
      </c>
      <c r="DM14" s="11">
        <f>DJ14+DK14+DL14</f>
        <v>0</v>
      </c>
    </row>
    <row r="15" spans="1:117" ht="15">
      <c r="A15" s="48">
        <v>2</v>
      </c>
      <c r="B15" s="8" t="s">
        <v>47</v>
      </c>
      <c r="C15" s="54"/>
      <c r="D15" s="53" t="s">
        <v>40</v>
      </c>
      <c r="E15" s="43">
        <f>AA15+AP15+BD15+BR15</f>
        <v>149.52162379743132</v>
      </c>
      <c r="F15" s="55">
        <f>G15+H15+I15</f>
        <v>344.46</v>
      </c>
      <c r="G15" s="22">
        <f>W15+AL15+AZ15+BN15+CB15+CN15+CY15+DJ15</f>
        <v>307.46</v>
      </c>
      <c r="H15" s="7">
        <f>Y15+AN15+BB15+BP15+CD15+CP15+DA15+DL15</f>
        <v>0</v>
      </c>
      <c r="I15" s="56">
        <f>Q15+AF15+AT15+BH15+BV15+CI15+CT15+DE15</f>
        <v>37</v>
      </c>
      <c r="J15" s="2">
        <v>128.23</v>
      </c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6">
        <f>J15+K15+L15+M15+N15+O15+P15</f>
        <v>128.23</v>
      </c>
      <c r="X15" s="10">
        <f>Q15</f>
        <v>0</v>
      </c>
      <c r="Y15" s="3">
        <f>(R15*5)+(S15*10)+(T15*15)+(U15*10)+(V15*20)</f>
        <v>0</v>
      </c>
      <c r="Z15" s="30">
        <f>W15+X15+Y15</f>
        <v>128.23</v>
      </c>
      <c r="AA15" s="42">
        <f>(MIN(Z$4:Z$15)/Z15)*100</f>
        <v>35.1399828433284</v>
      </c>
      <c r="AB15" s="2">
        <v>36.95</v>
      </c>
      <c r="AC15" s="2"/>
      <c r="AD15" s="2"/>
      <c r="AE15" s="2"/>
      <c r="AF15" s="3"/>
      <c r="AG15" s="3"/>
      <c r="AH15" s="3"/>
      <c r="AI15" s="3"/>
      <c r="AJ15" s="3"/>
      <c r="AK15" s="3"/>
      <c r="AL15" s="6">
        <f>AB15+AC15+AD15+AE15</f>
        <v>36.95</v>
      </c>
      <c r="AM15" s="10">
        <f>AF15</f>
        <v>0</v>
      </c>
      <c r="AN15" s="3">
        <f>(AG15*5)+(AH15*10)+(AI15*15)+(AJ15*10)+(AK15*20)</f>
        <v>0</v>
      </c>
      <c r="AO15" s="11">
        <f>AL15+AM15+AN15</f>
        <v>36.95</v>
      </c>
      <c r="AP15" s="42">
        <f>(MIN(AO$4:AO$15)/AO15)*100</f>
        <v>33.098782138024355</v>
      </c>
      <c r="AQ15" s="2">
        <v>68.14</v>
      </c>
      <c r="AR15" s="2"/>
      <c r="AS15" s="2"/>
      <c r="AT15" s="3">
        <v>1</v>
      </c>
      <c r="AU15" s="3"/>
      <c r="AV15" s="3"/>
      <c r="AW15" s="3"/>
      <c r="AX15" s="3"/>
      <c r="AY15" s="3"/>
      <c r="AZ15" s="6">
        <f>AQ15+AR15+AS15</f>
        <v>68.14</v>
      </c>
      <c r="BA15" s="10">
        <f>AT15</f>
        <v>1</v>
      </c>
      <c r="BB15" s="3">
        <f>(AU15*5)+(AV15*10)+(AW15*15)+(AX15*10)+(AY15*20)</f>
        <v>0</v>
      </c>
      <c r="BC15" s="11">
        <f>AZ15+BA15+BB15</f>
        <v>69.14</v>
      </c>
      <c r="BD15" s="42">
        <f>(MIN(BC$4:BC$15)/BC15)*100</f>
        <v>46.49985536592421</v>
      </c>
      <c r="BE15" s="2">
        <v>74.14</v>
      </c>
      <c r="BF15" s="2"/>
      <c r="BG15" s="2"/>
      <c r="BH15" s="3">
        <v>36</v>
      </c>
      <c r="BI15" s="3"/>
      <c r="BJ15" s="3"/>
      <c r="BK15" s="3"/>
      <c r="BL15" s="3"/>
      <c r="BM15" s="3"/>
      <c r="BN15" s="6">
        <f>BE15+BF15+BG15</f>
        <v>74.14</v>
      </c>
      <c r="BO15" s="10">
        <f>BH15</f>
        <v>36</v>
      </c>
      <c r="BP15" s="3">
        <f>(BI15*5)+(BJ15*10)+(BK15*15)+(BL15*10)+(BM15*20)</f>
        <v>0</v>
      </c>
      <c r="BQ15" s="30">
        <f>BN15+BO15+BP15</f>
        <v>110.14</v>
      </c>
      <c r="BR15" s="42">
        <f>(MIN(BQ$4:BQ$15)/BQ15)*100</f>
        <v>34.78300345015435</v>
      </c>
      <c r="BS15" s="2"/>
      <c r="BT15" s="2"/>
      <c r="BU15" s="2"/>
      <c r="BV15" s="3"/>
      <c r="BW15" s="3"/>
      <c r="BX15" s="3"/>
      <c r="BY15" s="3"/>
      <c r="BZ15" s="3"/>
      <c r="CA15" s="3"/>
      <c r="CB15" s="2">
        <f>BS15+BT15+BU15</f>
        <v>0</v>
      </c>
      <c r="CC15" s="10">
        <f>BV15</f>
        <v>0</v>
      </c>
      <c r="CD15" s="3">
        <f>(BW15*5)+(BX15*10)+(BY15*15)+(BZ15*10)+(CA15*20)</f>
        <v>0</v>
      </c>
      <c r="CE15" s="52">
        <f>CB15+CC15+CD15</f>
        <v>0</v>
      </c>
      <c r="CF15" s="42" t="e">
        <f>(MIN(CE$4:CE$14)/CE15)*100</f>
        <v>#DIV/0!</v>
      </c>
      <c r="CG15" s="2"/>
      <c r="CH15" s="2"/>
      <c r="CI15" s="3"/>
      <c r="CJ15" s="3"/>
      <c r="CK15" s="3"/>
      <c r="CL15" s="3"/>
      <c r="CM15" s="3"/>
      <c r="CN15" s="2">
        <f>CG15+CH15</f>
        <v>0</v>
      </c>
      <c r="CO15" s="10">
        <f>CH15</f>
        <v>0</v>
      </c>
      <c r="CP15" s="3">
        <f>(CJ15*3)+(CK15*5)+(CL15*5)+(CM15*20)</f>
        <v>0</v>
      </c>
      <c r="CQ15" s="52">
        <f>CN15+CO15+CP15</f>
        <v>0</v>
      </c>
      <c r="CR15" s="2"/>
      <c r="CS15" s="2"/>
      <c r="CT15" s="3"/>
      <c r="CU15" s="3"/>
      <c r="CV15" s="3"/>
      <c r="CW15" s="3"/>
      <c r="CX15" s="3"/>
      <c r="CY15" s="2">
        <f>CR15+CS15</f>
        <v>0</v>
      </c>
      <c r="CZ15" s="10">
        <f>CS15</f>
        <v>0</v>
      </c>
      <c r="DA15" s="3">
        <f>(CU15*3)+(CV15*5)+(CW15*5)+(CX15*20)</f>
        <v>0</v>
      </c>
      <c r="DB15" s="52">
        <f>CY15+CZ15+DA15</f>
        <v>0</v>
      </c>
      <c r="DC15" s="2"/>
      <c r="DD15" s="2"/>
      <c r="DE15" s="3"/>
      <c r="DF15" s="3"/>
      <c r="DG15" s="3"/>
      <c r="DH15" s="3"/>
      <c r="DI15" s="3"/>
      <c r="DJ15" s="2">
        <f>DC15+DD15</f>
        <v>0</v>
      </c>
      <c r="DK15" s="10">
        <f>DD15</f>
        <v>0</v>
      </c>
      <c r="DL15" s="3">
        <f>(DF15*3)+(DG15*5)+(DH15*5)+(DI15*20)</f>
        <v>0</v>
      </c>
      <c r="DM15" s="52">
        <f>DJ15+DK15+DL15</f>
        <v>0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2012-11-11T02:12:35Z</dcterms:modified>
  <cp:category/>
  <cp:version/>
  <cp:contentType/>
  <cp:contentStatus/>
</cp:coreProperties>
</file>