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<sst xmlns="http://schemas.openxmlformats.org/spreadsheetml/2006/main" count="177" uniqueCount="65">
  <si>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</si>
  <si>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</si>
  <si>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</si>
  <si>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</si>
  <si>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</si>
  <si>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</si>
  <si>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</si>
  <si>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</si>
  <si>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</si>
  <si>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</si>
  <si>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</si>
  <si>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</si>
  <si>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</si>
  <si>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</si>
  <si>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</si>
  <si>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</si>
  <si>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</si>
  <si>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</si>
  <si>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</si>
  <si>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</si>
  <si>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</si>
  <si>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</si>
  <si>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</si>
  <si>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</si>
  <si>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</si>
  <si>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</si>
  <si>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</si>
  <si>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</si>
  <si>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</si>
  <si>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</si>
  <si>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</si>
  <si>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</si>
  <si>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</si>
  <si>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</si>
  <si>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</si>
  <si>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</si>
  <si>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</si>
  <si>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</si>
  <si>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</si>
  <si>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</si>
  <si>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Grady S</t>
  </si>
  <si>
    <t>ESP</t>
  </si>
  <si>
    <t>Jeff L</t>
  </si>
  <si>
    <t>Gary R</t>
  </si>
  <si>
    <t>John W</t>
  </si>
  <si>
    <t>Rich N</t>
  </si>
  <si>
    <t>CDP</t>
  </si>
  <si>
    <t>David C</t>
  </si>
  <si>
    <t>Eddie D</t>
  </si>
  <si>
    <t>Gary G</t>
  </si>
  <si>
    <t>SSP</t>
  </si>
  <si>
    <t>Eric D</t>
  </si>
  <si>
    <t>Steve H</t>
  </si>
  <si>
    <t>Damon V</t>
  </si>
  <si>
    <t>Jimmy B</t>
  </si>
  <si>
    <t>Carty W</t>
  </si>
  <si>
    <t>Margaret H</t>
  </si>
  <si>
    <t>Kirk S</t>
  </si>
  <si>
    <t>Michael C</t>
  </si>
  <si>
    <t>John E</t>
  </si>
  <si>
    <t>Mark C</t>
  </si>
  <si>
    <t>Juan M</t>
  </si>
  <si>
    <t>Mark P</t>
  </si>
  <si>
    <t>Barry P</t>
  </si>
  <si>
    <t>Sue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</si>
</sst>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/>
      <bottom/>
    </border>
    <border>
      <left style="medium"/>
      <right style="thick"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n"/>
    </border>
    <border>
      <left style="thick"/>
      <right style="medium"/>
      <top/>
      <bottom/>
    </border>
    <border>
      <left/>
      <right style="thick"/>
      <top style="thick"/>
      <bottom style="thin"/>
    </border>
    <border>
      <left style="thick"/>
      <right style="thick"/>
      <top/>
      <bottom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/>
      <protection locked="0"/>
    </xf>
    <xf numFmtId="49" fontId="2" fillId="0" borderId="23" xfId="0" applyNumberFormat="1" applyFont="1" applyFill="1" applyBorder="1" applyAlignment="1" applyProtection="1">
      <alignment horizontal="center" wrapText="1"/>
      <protection locked="0"/>
    </xf>
    <xf numFmtId="1" fontId="0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2" fontId="0" fillId="24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4" fillId="4" borderId="16" xfId="47" applyNumberFormat="1" applyBorder="1" applyAlignment="1" applyProtection="1">
      <alignment horizontal="center" wrapText="1"/>
      <protection locked="0"/>
    </xf>
    <xf numFmtId="2" fontId="4" fillId="4" borderId="0" xfId="47" applyNumberFormat="1" applyBorder="1" applyAlignment="1" applyProtection="1">
      <alignment horizontal="right" vertical="center"/>
      <protection locked="0"/>
    </xf>
    <xf numFmtId="2" fontId="4" fillId="4" borderId="0" xfId="47" applyNumberFormat="1" applyBorder="1" applyAlignment="1" applyProtection="1">
      <alignment horizontal="center" vertical="center"/>
      <protection locked="0"/>
    </xf>
    <xf numFmtId="2" fontId="2" fillId="0" borderId="26" xfId="0" applyNumberFormat="1" applyFont="1" applyFill="1" applyBorder="1" applyAlignment="1" applyProtection="1">
      <alignment horizontal="right" vertic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center" textRotation="255" wrapText="1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4" fillId="4" borderId="0" xfId="47" applyNumberFormat="1" applyBorder="1" applyAlignment="1" applyProtection="1">
      <alignment horizontal="center" wrapText="1"/>
      <protection locked="0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24" xfId="0" applyNumberFormat="1" applyFont="1" applyFill="1" applyBorder="1" applyAlignment="1" applyProtection="1">
      <alignment horizontal="center" wrapText="1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textRotation="255" wrapText="1"/>
      <protection locked="0"/>
    </xf>
    <xf numFmtId="1" fontId="0" fillId="25" borderId="24" xfId="0" applyNumberFormat="1" applyFont="1" applyFill="1" applyBorder="1" applyAlignment="1" applyProtection="1">
      <alignment horizontal="right" vertical="center"/>
      <protection locked="0"/>
    </xf>
    <xf numFmtId="2" fontId="4" fillId="25" borderId="0" xfId="47" applyNumberFormat="1" applyFill="1" applyBorder="1" applyAlignment="1" applyProtection="1">
      <alignment horizontal="center" vertical="center"/>
      <protection locked="0"/>
    </xf>
    <xf numFmtId="2" fontId="4" fillId="11" borderId="0" xfId="47" applyNumberFormat="1" applyFill="1" applyBorder="1" applyAlignment="1" applyProtection="1">
      <alignment horizontal="right" vertical="center"/>
      <protection locked="0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0" borderId="3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35" xfId="0" applyNumberFormat="1" applyFont="1" applyFill="1" applyBorder="1" applyAlignment="1" applyProtection="1">
      <alignment horizontal="center" wrapText="1"/>
      <protection locked="0"/>
    </xf>
    <xf numFmtId="49" fontId="2" fillId="0" borderId="36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22" sqref="AC22"/>
    </sheetView>
  </sheetViews>
  <sheetFormatPr defaultColWidth="8.00390625" defaultRowHeight="12.75"/>
  <cols>
    <col min="1" max="1" width="8.7109375" style="5" customWidth="1"/>
    <col min="2" max="2" width="8.7109375" style="5" hidden="1" customWidth="1"/>
    <col min="3" max="3" width="12.7109375" style="1" customWidth="1"/>
    <col min="4" max="4" width="7.00390625" style="1" hidden="1" customWidth="1"/>
    <col min="5" max="5" width="4.8515625" style="1" customWidth="1"/>
    <col min="6" max="6" width="12.8515625" style="1" customWidth="1"/>
    <col min="7" max="7" width="8.57421875" style="1" customWidth="1"/>
    <col min="8" max="8" width="7.57421875" style="1" customWidth="1"/>
    <col min="9" max="9" width="5.28125" style="1" customWidth="1"/>
    <col min="10" max="10" width="5.00390625" style="1" customWidth="1"/>
    <col min="11" max="11" width="6.57421875" style="1" customWidth="1"/>
    <col min="12" max="17" width="5.57421875" style="1" hidden="1" customWidth="1"/>
    <col min="18" max="18" width="3.8515625" style="1" customWidth="1"/>
    <col min="19" max="22" width="2.28125" style="1" customWidth="1"/>
    <col min="23" max="23" width="3.57421875" style="1" customWidth="1"/>
    <col min="24" max="24" width="6.7109375" style="1" customWidth="1"/>
    <col min="25" max="25" width="4.57421875" style="1" customWidth="1"/>
    <col min="26" max="26" width="4.28125" style="1" customWidth="1"/>
    <col min="27" max="27" width="7.00390625" style="4" customWidth="1"/>
    <col min="28" max="28" width="8.8515625" style="1" customWidth="1"/>
    <col min="29" max="29" width="7.8515625" style="1" bestFit="1" customWidth="1"/>
    <col min="30" max="32" width="5.57421875" style="1" hidden="1" customWidth="1"/>
    <col min="33" max="33" width="3.8515625" style="1" customWidth="1"/>
    <col min="34" max="37" width="2.28125" style="1" customWidth="1"/>
    <col min="38" max="38" width="3.57421875" style="1" customWidth="1"/>
    <col min="39" max="39" width="8.57421875" style="1" bestFit="1" customWidth="1"/>
    <col min="40" max="40" width="5.421875" style="1" customWidth="1"/>
    <col min="41" max="41" width="4.28125" style="1" customWidth="1"/>
    <col min="42" max="42" width="6.57421875" style="1" customWidth="1"/>
    <col min="43" max="43" width="8.57421875" style="1" customWidth="1"/>
    <col min="44" max="44" width="5.57421875" style="1" customWidth="1"/>
    <col min="45" max="46" width="5.57421875" style="1" hidden="1" customWidth="1"/>
    <col min="47" max="47" width="3.8515625" style="1" customWidth="1"/>
    <col min="48" max="51" width="2.28125" style="1" customWidth="1"/>
    <col min="52" max="52" width="3.57421875" style="1" customWidth="1"/>
    <col min="53" max="53" width="6.57421875" style="1" customWidth="1"/>
    <col min="54" max="54" width="4.57421875" style="1" customWidth="1"/>
    <col min="55" max="55" width="4.28125" style="1" customWidth="1"/>
    <col min="56" max="56" width="6.57421875" style="1" customWidth="1"/>
    <col min="57" max="57" width="8.28125" style="1" customWidth="1"/>
    <col min="58" max="58" width="6.8515625" style="1" customWidth="1"/>
    <col min="59" max="60" width="5.57421875" style="1" hidden="1" customWidth="1"/>
    <col min="61" max="61" width="3.8515625" style="1" customWidth="1"/>
    <col min="62" max="65" width="2.28125" style="1" customWidth="1"/>
    <col min="66" max="66" width="3.57421875" style="1" customWidth="1"/>
    <col min="67" max="67" width="6.57421875" style="1" customWidth="1"/>
    <col min="68" max="68" width="4.57421875" style="1" customWidth="1"/>
    <col min="69" max="69" width="4.28125" style="1" customWidth="1"/>
    <col min="70" max="70" width="6.57421875" style="1" customWidth="1"/>
    <col min="71" max="71" width="8.00390625" style="1" customWidth="1"/>
    <col min="72" max="72" width="7.8515625" style="1" bestFit="1" customWidth="1"/>
    <col min="73" max="74" width="5.57421875" style="1" customWidth="1"/>
    <col min="75" max="75" width="3.8515625" style="1" customWidth="1"/>
    <col min="76" max="79" width="2.28125" style="1" customWidth="1"/>
    <col min="80" max="80" width="3.57421875" style="1" customWidth="1"/>
    <col min="81" max="81" width="6.57421875" style="1" customWidth="1"/>
    <col min="82" max="82" width="4.57421875" style="1" customWidth="1"/>
    <col min="83" max="83" width="4.28125" style="1" customWidth="1"/>
    <col min="84" max="84" width="6.57421875" style="1" customWidth="1"/>
    <col min="85" max="85" width="8.0039062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07" width="6.57421875" style="1" customWidth="1"/>
    <col min="108" max="109" width="5.57421875" style="1" customWidth="1"/>
    <col min="110" max="110" width="3.8515625" style="1" customWidth="1"/>
    <col min="111" max="113" width="2.28125" style="1" customWidth="1"/>
    <col min="114" max="114" width="3.57421875" style="1" customWidth="1"/>
    <col min="115" max="115" width="6.57421875" style="1" customWidth="1"/>
    <col min="116" max="116" width="4.57421875" style="1" customWidth="1"/>
    <col min="117" max="117" width="4.28125" style="1" customWidth="1"/>
    <col min="118" max="16384" width="8.00390625" style="1" customWidth="1"/>
  </cols>
  <sheetData>
    <row r="1" spans="1:118" ht="15.75" customHeight="1" thickTop="1">
      <c r="A1" s="24" t="s">
        <v>35</v>
      </c>
      <c r="B1" s="33" t="s">
        <v>33</v>
      </c>
      <c r="C1" s="33" t="s">
        <v>0</v>
      </c>
      <c r="D1" s="24"/>
      <c r="E1" s="24"/>
      <c r="F1" s="55" t="s">
        <v>1</v>
      </c>
      <c r="G1" s="57"/>
      <c r="H1" s="57"/>
      <c r="I1" s="57"/>
      <c r="J1" s="56"/>
      <c r="K1" s="55" t="s">
        <v>2</v>
      </c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6"/>
      <c r="AB1" s="24"/>
      <c r="AC1" s="55" t="s">
        <v>3</v>
      </c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6"/>
      <c r="AR1" s="55" t="s">
        <v>4</v>
      </c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6"/>
      <c r="BF1" s="55" t="s">
        <v>5</v>
      </c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6"/>
      <c r="BS1" s="24"/>
      <c r="BT1" s="58" t="s">
        <v>6</v>
      </c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60"/>
      <c r="CH1" s="55" t="s">
        <v>7</v>
      </c>
      <c r="CI1" s="56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>
      <c r="A2" s="36" t="s">
        <v>34</v>
      </c>
      <c r="B2" s="16" t="s">
        <v>34</v>
      </c>
      <c r="C2" s="15" t="s">
        <v>10</v>
      </c>
      <c r="D2" s="15" t="s">
        <v>11</v>
      </c>
      <c r="E2" s="15" t="s">
        <v>12</v>
      </c>
      <c r="F2" s="29" t="s">
        <v>13</v>
      </c>
      <c r="G2" s="19" t="s">
        <v>38</v>
      </c>
      <c r="H2" s="20" t="s">
        <v>14</v>
      </c>
      <c r="I2" s="17" t="s">
        <v>15</v>
      </c>
      <c r="J2" s="22" t="s">
        <v>16</v>
      </c>
      <c r="K2" s="14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37</v>
      </c>
      <c r="W2" s="37" t="s">
        <v>28</v>
      </c>
      <c r="X2" s="18" t="s">
        <v>29</v>
      </c>
      <c r="Y2" s="15" t="s">
        <v>24</v>
      </c>
      <c r="Z2" s="15" t="s">
        <v>31</v>
      </c>
      <c r="AA2" s="16" t="s">
        <v>36</v>
      </c>
      <c r="AB2" s="16" t="s">
        <v>39</v>
      </c>
      <c r="AC2" s="14" t="s">
        <v>17</v>
      </c>
      <c r="AD2" s="15" t="s">
        <v>18</v>
      </c>
      <c r="AE2" s="15" t="s">
        <v>19</v>
      </c>
      <c r="AF2" s="15" t="s">
        <v>20</v>
      </c>
      <c r="AG2" s="15" t="s">
        <v>24</v>
      </c>
      <c r="AH2" s="15" t="s">
        <v>25</v>
      </c>
      <c r="AI2" s="15" t="s">
        <v>26</v>
      </c>
      <c r="AJ2" s="15" t="s">
        <v>27</v>
      </c>
      <c r="AK2" s="15" t="s">
        <v>37</v>
      </c>
      <c r="AL2" s="37" t="s">
        <v>28</v>
      </c>
      <c r="AM2" s="18" t="s">
        <v>29</v>
      </c>
      <c r="AN2" s="15" t="s">
        <v>24</v>
      </c>
      <c r="AO2" s="15" t="s">
        <v>31</v>
      </c>
      <c r="AP2" s="16" t="s">
        <v>36</v>
      </c>
      <c r="AQ2" s="16" t="s">
        <v>39</v>
      </c>
      <c r="AR2" s="14" t="s">
        <v>17</v>
      </c>
      <c r="AS2" s="15" t="s">
        <v>18</v>
      </c>
      <c r="AT2" s="15" t="s">
        <v>19</v>
      </c>
      <c r="AU2" s="15" t="s">
        <v>24</v>
      </c>
      <c r="AV2" s="15" t="s">
        <v>25</v>
      </c>
      <c r="AW2" s="15" t="s">
        <v>26</v>
      </c>
      <c r="AX2" s="15" t="s">
        <v>27</v>
      </c>
      <c r="AY2" s="15" t="s">
        <v>37</v>
      </c>
      <c r="AZ2" s="37" t="s">
        <v>28</v>
      </c>
      <c r="BA2" s="18" t="s">
        <v>29</v>
      </c>
      <c r="BB2" s="15" t="s">
        <v>24</v>
      </c>
      <c r="BC2" s="15" t="s">
        <v>31</v>
      </c>
      <c r="BD2" s="16" t="s">
        <v>36</v>
      </c>
      <c r="BE2" s="16" t="s">
        <v>39</v>
      </c>
      <c r="BF2" s="14" t="s">
        <v>17</v>
      </c>
      <c r="BG2" s="15" t="s">
        <v>18</v>
      </c>
      <c r="BH2" s="15" t="s">
        <v>19</v>
      </c>
      <c r="BI2" s="15" t="s">
        <v>24</v>
      </c>
      <c r="BJ2" s="15" t="s">
        <v>25</v>
      </c>
      <c r="BK2" s="15" t="s">
        <v>26</v>
      </c>
      <c r="BL2" s="15" t="s">
        <v>27</v>
      </c>
      <c r="BM2" s="15" t="s">
        <v>37</v>
      </c>
      <c r="BN2" s="37" t="s">
        <v>28</v>
      </c>
      <c r="BO2" s="18" t="s">
        <v>29</v>
      </c>
      <c r="BP2" s="15" t="s">
        <v>24</v>
      </c>
      <c r="BQ2" s="15" t="s">
        <v>31</v>
      </c>
      <c r="BR2" s="16" t="s">
        <v>36</v>
      </c>
      <c r="BS2" s="16" t="s">
        <v>39</v>
      </c>
      <c r="BT2" s="14" t="s">
        <v>17</v>
      </c>
      <c r="BU2" s="15" t="s">
        <v>18</v>
      </c>
      <c r="BV2" s="15" t="s">
        <v>19</v>
      </c>
      <c r="BW2" s="15" t="s">
        <v>24</v>
      </c>
      <c r="BX2" s="15" t="s">
        <v>25</v>
      </c>
      <c r="BY2" s="15" t="s">
        <v>26</v>
      </c>
      <c r="BZ2" s="15" t="s">
        <v>27</v>
      </c>
      <c r="CA2" s="15" t="s">
        <v>37</v>
      </c>
      <c r="CB2" s="37" t="s">
        <v>28</v>
      </c>
      <c r="CC2" s="18" t="s">
        <v>29</v>
      </c>
      <c r="CD2" s="15" t="s">
        <v>24</v>
      </c>
      <c r="CE2" s="15" t="s">
        <v>31</v>
      </c>
      <c r="CF2" s="16" t="s">
        <v>36</v>
      </c>
      <c r="CG2" s="16" t="s">
        <v>39</v>
      </c>
      <c r="CH2" s="14" t="s">
        <v>17</v>
      </c>
      <c r="CI2" s="15" t="s">
        <v>18</v>
      </c>
      <c r="CJ2" s="15" t="s">
        <v>24</v>
      </c>
      <c r="CK2" s="15" t="s">
        <v>25</v>
      </c>
      <c r="CL2" s="15" t="s">
        <v>26</v>
      </c>
      <c r="CM2" s="15" t="s">
        <v>27</v>
      </c>
      <c r="CN2" s="37" t="s">
        <v>28</v>
      </c>
      <c r="CO2" s="18" t="s">
        <v>29</v>
      </c>
      <c r="CP2" s="15" t="s">
        <v>30</v>
      </c>
      <c r="CQ2" s="15" t="s">
        <v>31</v>
      </c>
      <c r="CR2" s="16" t="s">
        <v>32</v>
      </c>
      <c r="CS2" s="14" t="s">
        <v>17</v>
      </c>
      <c r="CT2" s="15" t="s">
        <v>18</v>
      </c>
      <c r="CU2" s="15" t="s">
        <v>24</v>
      </c>
      <c r="CV2" s="15" t="s">
        <v>25</v>
      </c>
      <c r="CW2" s="15" t="s">
        <v>26</v>
      </c>
      <c r="CX2" s="15" t="s">
        <v>27</v>
      </c>
      <c r="CY2" s="37" t="s">
        <v>28</v>
      </c>
      <c r="CZ2" s="18" t="s">
        <v>29</v>
      </c>
      <c r="DA2" s="15" t="s">
        <v>30</v>
      </c>
      <c r="DB2" s="15" t="s">
        <v>31</v>
      </c>
      <c r="DC2" s="16" t="s">
        <v>32</v>
      </c>
      <c r="DD2" s="14" t="s">
        <v>17</v>
      </c>
      <c r="DE2" s="15" t="s">
        <v>18</v>
      </c>
      <c r="DF2" s="15" t="s">
        <v>24</v>
      </c>
      <c r="DG2" s="15" t="s">
        <v>25</v>
      </c>
      <c r="DH2" s="15" t="s">
        <v>26</v>
      </c>
      <c r="DI2" s="15" t="s">
        <v>27</v>
      </c>
      <c r="DJ2" s="37" t="s">
        <v>28</v>
      </c>
      <c r="DK2" s="18" t="s">
        <v>29</v>
      </c>
      <c r="DL2" s="15" t="s">
        <v>30</v>
      </c>
      <c r="DM2" s="15" t="s">
        <v>31</v>
      </c>
      <c r="DN2" s="16" t="s">
        <v>32</v>
      </c>
    </row>
    <row r="3" spans="1:118" ht="15.75" thickTop="1">
      <c r="A3" s="40"/>
      <c r="B3" s="41"/>
      <c r="C3" s="63"/>
      <c r="D3" s="64"/>
      <c r="E3" s="64"/>
      <c r="F3" s="43"/>
      <c r="G3" s="44"/>
      <c r="H3" s="45"/>
      <c r="I3" s="46"/>
      <c r="J3" s="47"/>
      <c r="K3" s="48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9"/>
      <c r="X3" s="50"/>
      <c r="Y3" s="42"/>
      <c r="Z3" s="42"/>
      <c r="AA3" s="41"/>
      <c r="AB3" s="42"/>
      <c r="AC3" s="48"/>
      <c r="AD3" s="42"/>
      <c r="AE3" s="42"/>
      <c r="AF3" s="42"/>
      <c r="AG3" s="42"/>
      <c r="AH3" s="42"/>
      <c r="AI3" s="42"/>
      <c r="AJ3" s="42"/>
      <c r="AK3" s="42"/>
      <c r="AL3" s="51"/>
      <c r="AM3" s="50"/>
      <c r="AN3" s="42"/>
      <c r="AO3" s="42"/>
      <c r="AP3" s="41"/>
      <c r="AQ3" s="42"/>
      <c r="AR3" s="48"/>
      <c r="AS3" s="42"/>
      <c r="AT3" s="42"/>
      <c r="AU3" s="42"/>
      <c r="AV3" s="42"/>
      <c r="AW3" s="42"/>
      <c r="AX3" s="42"/>
      <c r="AY3" s="42"/>
      <c r="AZ3" s="51"/>
      <c r="BA3" s="50"/>
      <c r="BB3" s="42"/>
      <c r="BC3" s="42"/>
      <c r="BD3" s="41"/>
      <c r="BE3" s="42"/>
      <c r="BF3" s="48"/>
      <c r="BG3" s="42"/>
      <c r="BH3" s="42"/>
      <c r="BI3" s="42"/>
      <c r="BJ3" s="42"/>
      <c r="BK3" s="42"/>
      <c r="BL3" s="42"/>
      <c r="BM3" s="42"/>
      <c r="BN3" s="51"/>
      <c r="BO3" s="50"/>
      <c r="BP3" s="42"/>
      <c r="BQ3" s="42"/>
      <c r="BR3" s="41"/>
      <c r="BS3" s="42"/>
      <c r="BT3" s="48"/>
      <c r="BU3" s="42"/>
      <c r="BV3" s="42"/>
      <c r="BW3" s="42"/>
      <c r="BX3" s="42"/>
      <c r="BY3" s="42"/>
      <c r="BZ3" s="42"/>
      <c r="CA3" s="42"/>
      <c r="CB3" s="51"/>
      <c r="CC3" s="50"/>
      <c r="CD3" s="42"/>
      <c r="CE3" s="42"/>
      <c r="CF3" s="41"/>
      <c r="CG3" s="42"/>
      <c r="CH3" s="48"/>
      <c r="CI3" s="42"/>
      <c r="CJ3" s="42"/>
      <c r="CK3" s="42"/>
      <c r="CL3" s="42"/>
      <c r="CM3" s="42"/>
      <c r="CN3" s="51"/>
      <c r="CO3" s="50"/>
      <c r="CP3" s="42"/>
      <c r="CQ3" s="42"/>
      <c r="CR3" s="41"/>
      <c r="CS3" s="48"/>
      <c r="CT3" s="42"/>
      <c r="CU3" s="42"/>
      <c r="CV3" s="42"/>
      <c r="CW3" s="42"/>
      <c r="CX3" s="42"/>
      <c r="CY3" s="51"/>
      <c r="CZ3" s="50"/>
      <c r="DA3" s="42"/>
      <c r="DB3" s="42"/>
      <c r="DC3" s="41"/>
      <c r="DD3" s="48"/>
      <c r="DE3" s="42"/>
      <c r="DF3" s="42"/>
      <c r="DG3" s="42"/>
      <c r="DH3" s="42"/>
      <c r="DI3" s="42"/>
      <c r="DJ3" s="51"/>
      <c r="DK3" s="50"/>
      <c r="DL3" s="42"/>
      <c r="DM3" s="42"/>
      <c r="DN3" s="41"/>
    </row>
    <row r="4" spans="1:118" ht="15">
      <c r="A4" s="40"/>
      <c r="B4" s="41"/>
      <c r="C4" s="61" t="s">
        <v>46</v>
      </c>
      <c r="D4" s="62"/>
      <c r="E4" s="62"/>
      <c r="F4" s="43"/>
      <c r="G4" s="44"/>
      <c r="H4" s="45"/>
      <c r="I4" s="46"/>
      <c r="J4" s="47"/>
      <c r="K4" s="48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9"/>
      <c r="X4" s="50"/>
      <c r="Y4" s="42"/>
      <c r="Z4" s="42"/>
      <c r="AA4" s="41"/>
      <c r="AB4" s="42"/>
      <c r="AC4" s="48"/>
      <c r="AD4" s="42"/>
      <c r="AE4" s="42"/>
      <c r="AF4" s="42"/>
      <c r="AG4" s="42"/>
      <c r="AH4" s="42"/>
      <c r="AI4" s="42"/>
      <c r="AJ4" s="42"/>
      <c r="AK4" s="42"/>
      <c r="AL4" s="51"/>
      <c r="AM4" s="50"/>
      <c r="AN4" s="42"/>
      <c r="AO4" s="42"/>
      <c r="AP4" s="41"/>
      <c r="AQ4" s="42"/>
      <c r="AR4" s="48"/>
      <c r="AS4" s="42"/>
      <c r="AT4" s="42"/>
      <c r="AU4" s="42"/>
      <c r="AV4" s="42"/>
      <c r="AW4" s="42"/>
      <c r="AX4" s="42"/>
      <c r="AY4" s="42"/>
      <c r="AZ4" s="51"/>
      <c r="BA4" s="50"/>
      <c r="BB4" s="42"/>
      <c r="BC4" s="42"/>
      <c r="BD4" s="41"/>
      <c r="BE4" s="42"/>
      <c r="BF4" s="48"/>
      <c r="BG4" s="42"/>
      <c r="BH4" s="42"/>
      <c r="BI4" s="42"/>
      <c r="BJ4" s="42"/>
      <c r="BK4" s="42"/>
      <c r="BL4" s="42"/>
      <c r="BM4" s="42"/>
      <c r="BN4" s="51"/>
      <c r="BO4" s="50"/>
      <c r="BP4" s="42"/>
      <c r="BQ4" s="42"/>
      <c r="BR4" s="41"/>
      <c r="BS4" s="42"/>
      <c r="BT4" s="48"/>
      <c r="BU4" s="42"/>
      <c r="BV4" s="42"/>
      <c r="BW4" s="42"/>
      <c r="BX4" s="42"/>
      <c r="BY4" s="42"/>
      <c r="BZ4" s="42"/>
      <c r="CA4" s="42"/>
      <c r="CB4" s="51"/>
      <c r="CC4" s="50"/>
      <c r="CD4" s="42"/>
      <c r="CE4" s="42"/>
      <c r="CF4" s="41"/>
      <c r="CG4" s="42"/>
      <c r="CH4" s="48"/>
      <c r="CI4" s="42"/>
      <c r="CJ4" s="42"/>
      <c r="CK4" s="42"/>
      <c r="CL4" s="42"/>
      <c r="CM4" s="42"/>
      <c r="CN4" s="51"/>
      <c r="CO4" s="50"/>
      <c r="CP4" s="42"/>
      <c r="CQ4" s="42"/>
      <c r="CR4" s="41"/>
      <c r="CS4" s="48"/>
      <c r="CT4" s="42"/>
      <c r="CU4" s="42"/>
      <c r="CV4" s="42"/>
      <c r="CW4" s="42"/>
      <c r="CX4" s="42"/>
      <c r="CY4" s="51"/>
      <c r="CZ4" s="50"/>
      <c r="DA4" s="42"/>
      <c r="DB4" s="42"/>
      <c r="DC4" s="41"/>
      <c r="DD4" s="48"/>
      <c r="DE4" s="42"/>
      <c r="DF4" s="42"/>
      <c r="DG4" s="42"/>
      <c r="DH4" s="42"/>
      <c r="DI4" s="42"/>
      <c r="DJ4" s="51"/>
      <c r="DK4" s="50"/>
      <c r="DL4" s="42"/>
      <c r="DM4" s="42"/>
      <c r="DN4" s="41"/>
    </row>
    <row r="5" spans="1:118" ht="15">
      <c r="A5" s="34">
        <v>2</v>
      </c>
      <c r="B5" s="35"/>
      <c r="C5" s="8" t="s">
        <v>52</v>
      </c>
      <c r="D5" s="9"/>
      <c r="E5" s="39" t="s">
        <v>46</v>
      </c>
      <c r="F5" s="31">
        <f aca="true" t="shared" si="0" ref="F5:F10">AB5+AQ5+BE5+BS5</f>
        <v>342.7933757255531</v>
      </c>
      <c r="G5" s="32">
        <f aca="true" t="shared" si="1" ref="G5:G10">H5+I5+J5</f>
        <v>147.12</v>
      </c>
      <c r="H5" s="21">
        <f aca="true" t="shared" si="2" ref="H5:H10">X5+AM5+BA5+BO5+CC5+CO5+CZ5+DK5</f>
        <v>114.12</v>
      </c>
      <c r="I5" s="7">
        <f aca="true" t="shared" si="3" ref="I5:I10">Z5+AO5+BC5+BQ5+CE5+CQ5+DB5+DM5</f>
        <v>5</v>
      </c>
      <c r="J5" s="23">
        <f aca="true" t="shared" si="4" ref="J5:J10">R5+AG5+AU5+BI5+BW5+CJ5+CU5+DF5</f>
        <v>28</v>
      </c>
      <c r="K5" s="12">
        <v>31.32</v>
      </c>
      <c r="L5" s="2"/>
      <c r="M5" s="2"/>
      <c r="N5" s="2"/>
      <c r="O5" s="2"/>
      <c r="P5" s="2"/>
      <c r="Q5" s="2"/>
      <c r="R5" s="3">
        <v>1</v>
      </c>
      <c r="S5" s="3"/>
      <c r="T5" s="3"/>
      <c r="U5" s="3"/>
      <c r="V5" s="3"/>
      <c r="W5" s="13"/>
      <c r="X5" s="6">
        <f aca="true" t="shared" si="5" ref="X5:X10">IF(K5="DQ",0,K5+L5+M5+N5+O5+P5+Q5)</f>
        <v>31.32</v>
      </c>
      <c r="Y5" s="10">
        <f aca="true" t="shared" si="6" ref="Y5:Y10">R5</f>
        <v>1</v>
      </c>
      <c r="Z5" s="3">
        <f aca="true" t="shared" si="7" ref="Z5:Z10">(S5*5)+(T5*10)+(U5*10)+(V5*15)+(W5*20)</f>
        <v>0</v>
      </c>
      <c r="AA5" s="11">
        <f aca="true" t="shared" si="8" ref="AA5:AA10">IF(K5="DQ",0,X5+Y5+Z5)</f>
        <v>32.32</v>
      </c>
      <c r="AB5" s="54">
        <f aca="true" t="shared" si="9" ref="AB5:AB10">(MIN(AA$5:AA$30)/AA5)*100</f>
        <v>100</v>
      </c>
      <c r="AC5" s="12">
        <v>31.41</v>
      </c>
      <c r="AD5" s="2"/>
      <c r="AE5" s="2"/>
      <c r="AF5" s="2"/>
      <c r="AG5" s="3">
        <v>22</v>
      </c>
      <c r="AH5" s="3">
        <v>1</v>
      </c>
      <c r="AI5" s="3"/>
      <c r="AJ5" s="3"/>
      <c r="AK5" s="3"/>
      <c r="AL5" s="3"/>
      <c r="AM5" s="6">
        <f aca="true" t="shared" si="10" ref="AM5:AM10">IF(AC5="DQ",0,AC5+AD5+AE5+AF5)</f>
        <v>31.41</v>
      </c>
      <c r="AN5" s="10">
        <f aca="true" t="shared" si="11" ref="AN5:AN10">AG5</f>
        <v>22</v>
      </c>
      <c r="AO5" s="3">
        <f aca="true" t="shared" si="12" ref="AO5:AO10">(AH5*5)+(AI5*10)+(AJ5*10)+(AK5*15)+(AL5*20)</f>
        <v>5</v>
      </c>
      <c r="AP5" s="11">
        <f aca="true" t="shared" si="13" ref="AP5:AP10">IF(AC5="DQ",0,AM5+AN5+AO5)</f>
        <v>58.41</v>
      </c>
      <c r="AQ5" s="30">
        <f aca="true" t="shared" si="14" ref="AQ5:AQ10">(MIN(AP$5:AP$30)/AP5)*100</f>
        <v>66.47834274952919</v>
      </c>
      <c r="AR5" s="12">
        <v>19.26</v>
      </c>
      <c r="AS5" s="2"/>
      <c r="AT5" s="2"/>
      <c r="AU5" s="3">
        <v>3</v>
      </c>
      <c r="AV5" s="3"/>
      <c r="AW5" s="3"/>
      <c r="AX5" s="3"/>
      <c r="AY5" s="3"/>
      <c r="AZ5" s="3"/>
      <c r="BA5" s="6">
        <f aca="true" t="shared" si="15" ref="BA5:BA10">AR5+AS5+AT5</f>
        <v>19.26</v>
      </c>
      <c r="BB5" s="10">
        <f aca="true" t="shared" si="16" ref="BB5:BB10">AU5</f>
        <v>3</v>
      </c>
      <c r="BC5" s="3">
        <f aca="true" t="shared" si="17" ref="BC5:BC10">(AV5*5)+(AW5*10)+(AX5*10)+(AY5*15)+(AZ5*20)</f>
        <v>0</v>
      </c>
      <c r="BD5" s="11">
        <f aca="true" t="shared" si="18" ref="BD5:BD10">BA5+BB5+BC5</f>
        <v>22.26</v>
      </c>
      <c r="BE5" s="30">
        <f aca="true" t="shared" si="19" ref="BE5:BE10">(MIN(BD$5:BD$30)/BD5)*100</f>
        <v>83.9622641509434</v>
      </c>
      <c r="BF5" s="12">
        <v>32.13</v>
      </c>
      <c r="BG5" s="2"/>
      <c r="BH5" s="2"/>
      <c r="BI5" s="3">
        <v>2</v>
      </c>
      <c r="BJ5" s="3"/>
      <c r="BK5" s="3"/>
      <c r="BL5" s="3"/>
      <c r="BM5" s="3"/>
      <c r="BN5" s="3"/>
      <c r="BO5" s="6">
        <f aca="true" t="shared" si="20" ref="BO5:BO10">BF5+BG5+BH5</f>
        <v>32.13</v>
      </c>
      <c r="BP5" s="10">
        <f aca="true" t="shared" si="21" ref="BP5:BP10">BI5</f>
        <v>2</v>
      </c>
      <c r="BQ5" s="3">
        <f aca="true" t="shared" si="22" ref="BQ5:BQ10">(BJ5*5)+(BK5*10)+(BL5*10)+(BM5*15)+(BN5*20)</f>
        <v>0</v>
      </c>
      <c r="BR5" s="11">
        <f aca="true" t="shared" si="23" ref="BR5:BR10">IF(BF5="DQ",0,BO5+BP5+BQ5)</f>
        <v>34.13</v>
      </c>
      <c r="BS5" s="30">
        <f aca="true" t="shared" si="24" ref="BS5:BS10">(MIN(BR$5:BR$30)/BR5)*100</f>
        <v>92.35276882508057</v>
      </c>
      <c r="BT5" s="12"/>
      <c r="BU5" s="2"/>
      <c r="BV5" s="2"/>
      <c r="BW5" s="3"/>
      <c r="BX5" s="3"/>
      <c r="BY5" s="3"/>
      <c r="BZ5" s="3"/>
      <c r="CA5" s="3"/>
      <c r="CB5" s="3"/>
      <c r="CC5" s="6">
        <f aca="true" t="shared" si="25" ref="CC5:CC10">IF(BT5="DQ",0,BT5+BU5+BV5)</f>
        <v>0</v>
      </c>
      <c r="CD5" s="10">
        <f aca="true" t="shared" si="26" ref="CD5:CD10">BW5</f>
        <v>0</v>
      </c>
      <c r="CE5" s="3">
        <f aca="true" t="shared" si="27" ref="CE5:CE10">(BX5*5)+(BY5*10)+(BZ5*10)+(CA5*15)+(CB5*20)</f>
        <v>0</v>
      </c>
      <c r="CF5" s="11">
        <f aca="true" t="shared" si="28" ref="CF5:CF10">IF(BT5="DQ",0,CC5+CD5+CE5)</f>
        <v>0</v>
      </c>
      <c r="CG5" s="30" t="e">
        <f aca="true" t="shared" si="29" ref="CG5:CG10">(MIN(CF$5:CF$30)/CF5)*100</f>
        <v>#DIV/0!</v>
      </c>
      <c r="CH5" s="12"/>
      <c r="CI5" s="2"/>
      <c r="CJ5" s="3"/>
      <c r="CK5" s="3"/>
      <c r="CL5" s="3"/>
      <c r="CM5" s="3"/>
      <c r="CN5" s="3"/>
      <c r="CO5" s="6">
        <f aca="true" t="shared" si="30" ref="CO5:CO10">CH5+CI5</f>
        <v>0</v>
      </c>
      <c r="CP5" s="10">
        <f aca="true" t="shared" si="31" ref="CP5:CP10">CJ5/2</f>
        <v>0</v>
      </c>
      <c r="CQ5" s="3">
        <f aca="true" t="shared" si="32" ref="CQ5:CQ10">(CJ5*5)+(CK5*10)+(CL5*10)+(CM5*15)+(CN5*20)</f>
        <v>0</v>
      </c>
      <c r="CR5" s="11">
        <f aca="true" t="shared" si="33" ref="CR5:CR10">CO5+CP5+CQ5</f>
        <v>0</v>
      </c>
      <c r="CS5" s="12"/>
      <c r="CT5" s="2"/>
      <c r="CU5" s="3"/>
      <c r="CV5" s="3"/>
      <c r="CW5" s="3"/>
      <c r="CX5" s="3"/>
      <c r="CY5" s="3"/>
      <c r="CZ5" s="6">
        <f aca="true" t="shared" si="34" ref="CZ5:CZ10">CS5+CT5</f>
        <v>0</v>
      </c>
      <c r="DA5" s="10">
        <f aca="true" t="shared" si="35" ref="DA5:DA10">CU5/2</f>
        <v>0</v>
      </c>
      <c r="DB5" s="3">
        <f aca="true" t="shared" si="36" ref="DB5:DB10">(CV5*3)+(CW5*5)+(CX5*5)+(CY5*20)</f>
        <v>0</v>
      </c>
      <c r="DC5" s="11">
        <f aca="true" t="shared" si="37" ref="DC5:DC10">CZ5+DA5+DB5</f>
        <v>0</v>
      </c>
      <c r="DD5" s="12"/>
      <c r="DE5" s="2"/>
      <c r="DF5" s="3"/>
      <c r="DG5" s="3"/>
      <c r="DH5" s="3"/>
      <c r="DI5" s="3"/>
      <c r="DJ5" s="3"/>
      <c r="DK5" s="6">
        <f aca="true" t="shared" si="38" ref="DK5:DK10">DD5+DE5</f>
        <v>0</v>
      </c>
      <c r="DL5" s="10">
        <f aca="true" t="shared" si="39" ref="DL5:DL10">DF5/2</f>
        <v>0</v>
      </c>
      <c r="DM5" s="3">
        <f aca="true" t="shared" si="40" ref="DM5:DM10">(DG5*3)+(DH5*5)+(DI5*5)+(DJ5*20)</f>
        <v>0</v>
      </c>
      <c r="DN5" s="11">
        <f aca="true" t="shared" si="41" ref="DN5:DN10">DK5+DL5+DM5</f>
        <v>0</v>
      </c>
    </row>
    <row r="6" spans="1:118" ht="15">
      <c r="A6" s="34">
        <v>6</v>
      </c>
      <c r="B6" s="35"/>
      <c r="C6" s="38" t="s">
        <v>45</v>
      </c>
      <c r="D6" s="25"/>
      <c r="E6" s="39" t="s">
        <v>46</v>
      </c>
      <c r="F6" s="31">
        <f t="shared" si="0"/>
        <v>270.005958633352</v>
      </c>
      <c r="G6" s="32">
        <f t="shared" si="1"/>
        <v>181.63</v>
      </c>
      <c r="H6" s="21">
        <f t="shared" si="2"/>
        <v>111.63</v>
      </c>
      <c r="I6" s="7">
        <f t="shared" si="3"/>
        <v>15</v>
      </c>
      <c r="J6" s="23">
        <f t="shared" si="4"/>
        <v>55</v>
      </c>
      <c r="K6" s="12">
        <v>24.74</v>
      </c>
      <c r="L6" s="2"/>
      <c r="M6" s="2"/>
      <c r="N6" s="2"/>
      <c r="O6" s="2"/>
      <c r="P6" s="2"/>
      <c r="Q6" s="2"/>
      <c r="R6" s="3">
        <v>19</v>
      </c>
      <c r="S6" s="3"/>
      <c r="T6" s="3"/>
      <c r="U6" s="3"/>
      <c r="V6" s="3"/>
      <c r="W6" s="13"/>
      <c r="X6" s="6">
        <f t="shared" si="5"/>
        <v>24.74</v>
      </c>
      <c r="Y6" s="10">
        <f t="shared" si="6"/>
        <v>19</v>
      </c>
      <c r="Z6" s="3">
        <f t="shared" si="7"/>
        <v>0</v>
      </c>
      <c r="AA6" s="11">
        <f t="shared" si="8"/>
        <v>43.739999999999995</v>
      </c>
      <c r="AB6" s="30">
        <f t="shared" si="9"/>
        <v>73.89117512574303</v>
      </c>
      <c r="AC6" s="12">
        <v>28.84</v>
      </c>
      <c r="AD6" s="2"/>
      <c r="AE6" s="2"/>
      <c r="AF6" s="2"/>
      <c r="AG6" s="3">
        <v>20</v>
      </c>
      <c r="AH6" s="3"/>
      <c r="AI6" s="3">
        <v>1</v>
      </c>
      <c r="AJ6" s="3"/>
      <c r="AK6" s="3"/>
      <c r="AL6" s="3"/>
      <c r="AM6" s="6">
        <f t="shared" si="10"/>
        <v>28.84</v>
      </c>
      <c r="AN6" s="10">
        <f t="shared" si="11"/>
        <v>20</v>
      </c>
      <c r="AO6" s="3">
        <f t="shared" si="12"/>
        <v>10</v>
      </c>
      <c r="AP6" s="11">
        <f t="shared" si="13"/>
        <v>58.84</v>
      </c>
      <c r="AQ6" s="30">
        <f t="shared" si="14"/>
        <v>65.99252209381372</v>
      </c>
      <c r="AR6" s="12">
        <v>25.76</v>
      </c>
      <c r="AS6" s="2"/>
      <c r="AT6" s="2"/>
      <c r="AU6" s="3">
        <v>1</v>
      </c>
      <c r="AV6" s="3"/>
      <c r="AW6" s="3"/>
      <c r="AX6" s="3"/>
      <c r="AY6" s="3"/>
      <c r="AZ6" s="3"/>
      <c r="BA6" s="6">
        <f t="shared" si="15"/>
        <v>25.76</v>
      </c>
      <c r="BB6" s="10">
        <f t="shared" si="16"/>
        <v>1</v>
      </c>
      <c r="BC6" s="3">
        <f t="shared" si="17"/>
        <v>0</v>
      </c>
      <c r="BD6" s="11">
        <f t="shared" si="18"/>
        <v>26.76</v>
      </c>
      <c r="BE6" s="30">
        <f t="shared" si="19"/>
        <v>69.84304932735425</v>
      </c>
      <c r="BF6" s="12">
        <v>32.29</v>
      </c>
      <c r="BG6" s="2"/>
      <c r="BH6" s="2"/>
      <c r="BI6" s="3">
        <v>15</v>
      </c>
      <c r="BJ6" s="3">
        <v>1</v>
      </c>
      <c r="BK6" s="3"/>
      <c r="BL6" s="3"/>
      <c r="BM6" s="3"/>
      <c r="BN6" s="3"/>
      <c r="BO6" s="6">
        <f t="shared" si="20"/>
        <v>32.29</v>
      </c>
      <c r="BP6" s="10">
        <f t="shared" si="21"/>
        <v>15</v>
      </c>
      <c r="BQ6" s="3">
        <f t="shared" si="22"/>
        <v>5</v>
      </c>
      <c r="BR6" s="11">
        <f t="shared" si="23"/>
        <v>52.29</v>
      </c>
      <c r="BS6" s="30">
        <f t="shared" si="24"/>
        <v>60.27921208644101</v>
      </c>
      <c r="BT6" s="12"/>
      <c r="BU6" s="2"/>
      <c r="BV6" s="2"/>
      <c r="BW6" s="3"/>
      <c r="BX6" s="3"/>
      <c r="BY6" s="3"/>
      <c r="BZ6" s="3"/>
      <c r="CA6" s="3"/>
      <c r="CB6" s="3"/>
      <c r="CC6" s="6">
        <f t="shared" si="25"/>
        <v>0</v>
      </c>
      <c r="CD6" s="10">
        <f t="shared" si="26"/>
        <v>0</v>
      </c>
      <c r="CE6" s="3">
        <f t="shared" si="27"/>
        <v>0</v>
      </c>
      <c r="CF6" s="11">
        <f t="shared" si="28"/>
        <v>0</v>
      </c>
      <c r="CG6" s="30" t="e">
        <f t="shared" si="29"/>
        <v>#DIV/0!</v>
      </c>
      <c r="CH6" s="12"/>
      <c r="CI6" s="2"/>
      <c r="CJ6" s="3"/>
      <c r="CK6" s="3"/>
      <c r="CL6" s="3"/>
      <c r="CM6" s="3"/>
      <c r="CN6" s="3"/>
      <c r="CO6" s="6">
        <f t="shared" si="30"/>
        <v>0</v>
      </c>
      <c r="CP6" s="10">
        <f t="shared" si="31"/>
        <v>0</v>
      </c>
      <c r="CQ6" s="3">
        <f t="shared" si="32"/>
        <v>0</v>
      </c>
      <c r="CR6" s="11">
        <f t="shared" si="33"/>
        <v>0</v>
      </c>
      <c r="CS6" s="12"/>
      <c r="CT6" s="2"/>
      <c r="CU6" s="3"/>
      <c r="CV6" s="3"/>
      <c r="CW6" s="3"/>
      <c r="CX6" s="3"/>
      <c r="CY6" s="3"/>
      <c r="CZ6" s="6">
        <f t="shared" si="34"/>
        <v>0</v>
      </c>
      <c r="DA6" s="10">
        <f t="shared" si="35"/>
        <v>0</v>
      </c>
      <c r="DB6" s="3">
        <f t="shared" si="36"/>
        <v>0</v>
      </c>
      <c r="DC6" s="11">
        <f t="shared" si="37"/>
        <v>0</v>
      </c>
      <c r="DD6" s="12"/>
      <c r="DE6" s="2"/>
      <c r="DF6" s="3"/>
      <c r="DG6" s="3"/>
      <c r="DH6" s="3"/>
      <c r="DI6" s="3"/>
      <c r="DJ6" s="3"/>
      <c r="DK6" s="6">
        <f t="shared" si="38"/>
        <v>0</v>
      </c>
      <c r="DL6" s="10">
        <f t="shared" si="39"/>
        <v>0</v>
      </c>
      <c r="DM6" s="3">
        <f t="shared" si="40"/>
        <v>0</v>
      </c>
      <c r="DN6" s="11">
        <f t="shared" si="41"/>
        <v>0</v>
      </c>
    </row>
    <row r="7" spans="1:118" ht="15">
      <c r="A7" s="34">
        <v>9</v>
      </c>
      <c r="B7" s="35"/>
      <c r="C7" s="38" t="s">
        <v>53</v>
      </c>
      <c r="D7" s="25"/>
      <c r="E7" s="39" t="s">
        <v>46</v>
      </c>
      <c r="F7" s="31">
        <f t="shared" si="0"/>
        <v>253.9903498038383</v>
      </c>
      <c r="G7" s="32">
        <f t="shared" si="1"/>
        <v>190.73000000000002</v>
      </c>
      <c r="H7" s="21">
        <f t="shared" si="2"/>
        <v>164.73000000000002</v>
      </c>
      <c r="I7" s="7">
        <f t="shared" si="3"/>
        <v>5</v>
      </c>
      <c r="J7" s="23">
        <f t="shared" si="4"/>
        <v>21</v>
      </c>
      <c r="K7" s="12">
        <v>45.3</v>
      </c>
      <c r="L7" s="2"/>
      <c r="M7" s="2"/>
      <c r="N7" s="2"/>
      <c r="O7" s="2"/>
      <c r="P7" s="2"/>
      <c r="Q7" s="2"/>
      <c r="R7" s="3">
        <v>3</v>
      </c>
      <c r="S7" s="3"/>
      <c r="T7" s="3"/>
      <c r="U7" s="3"/>
      <c r="V7" s="3"/>
      <c r="W7" s="13"/>
      <c r="X7" s="6">
        <f t="shared" si="5"/>
        <v>45.3</v>
      </c>
      <c r="Y7" s="10">
        <f t="shared" si="6"/>
        <v>3</v>
      </c>
      <c r="Z7" s="3">
        <f t="shared" si="7"/>
        <v>0</v>
      </c>
      <c r="AA7" s="11">
        <f t="shared" si="8"/>
        <v>48.3</v>
      </c>
      <c r="AB7" s="30">
        <f t="shared" si="9"/>
        <v>66.91511387163561</v>
      </c>
      <c r="AC7" s="12">
        <v>42.7</v>
      </c>
      <c r="AD7" s="2"/>
      <c r="AE7" s="2"/>
      <c r="AF7" s="2"/>
      <c r="AG7" s="3">
        <v>17</v>
      </c>
      <c r="AH7" s="3">
        <v>1</v>
      </c>
      <c r="AI7" s="3"/>
      <c r="AJ7" s="3"/>
      <c r="AK7" s="3"/>
      <c r="AL7" s="3"/>
      <c r="AM7" s="6">
        <f t="shared" si="10"/>
        <v>42.7</v>
      </c>
      <c r="AN7" s="10">
        <f t="shared" si="11"/>
        <v>17</v>
      </c>
      <c r="AO7" s="3">
        <f t="shared" si="12"/>
        <v>5</v>
      </c>
      <c r="AP7" s="11">
        <f t="shared" si="13"/>
        <v>64.7</v>
      </c>
      <c r="AQ7" s="30">
        <f t="shared" si="14"/>
        <v>60.015455950540954</v>
      </c>
      <c r="AR7" s="12">
        <v>32.42</v>
      </c>
      <c r="AS7" s="2"/>
      <c r="AT7" s="2"/>
      <c r="AU7" s="3">
        <v>1</v>
      </c>
      <c r="AV7" s="3"/>
      <c r="AW7" s="3"/>
      <c r="AX7" s="3"/>
      <c r="AY7" s="3"/>
      <c r="AZ7" s="3"/>
      <c r="BA7" s="6">
        <f t="shared" si="15"/>
        <v>32.42</v>
      </c>
      <c r="BB7" s="10">
        <f t="shared" si="16"/>
        <v>1</v>
      </c>
      <c r="BC7" s="3">
        <f t="shared" si="17"/>
        <v>0</v>
      </c>
      <c r="BD7" s="11">
        <f t="shared" si="18"/>
        <v>33.42</v>
      </c>
      <c r="BE7" s="30">
        <f t="shared" si="19"/>
        <v>55.9245960502693</v>
      </c>
      <c r="BF7" s="12">
        <v>44.31</v>
      </c>
      <c r="BG7" s="2"/>
      <c r="BH7" s="2"/>
      <c r="BI7" s="3">
        <v>0</v>
      </c>
      <c r="BJ7" s="3"/>
      <c r="BK7" s="3"/>
      <c r="BL7" s="3"/>
      <c r="BM7" s="3"/>
      <c r="BN7" s="3"/>
      <c r="BO7" s="6">
        <f t="shared" si="20"/>
        <v>44.31</v>
      </c>
      <c r="BP7" s="10">
        <f t="shared" si="21"/>
        <v>0</v>
      </c>
      <c r="BQ7" s="3">
        <f t="shared" si="22"/>
        <v>0</v>
      </c>
      <c r="BR7" s="11">
        <f t="shared" si="23"/>
        <v>44.31</v>
      </c>
      <c r="BS7" s="30">
        <f t="shared" si="24"/>
        <v>71.13518393139245</v>
      </c>
      <c r="BT7" s="12"/>
      <c r="BU7" s="2"/>
      <c r="BV7" s="2"/>
      <c r="BW7" s="3"/>
      <c r="BX7" s="3"/>
      <c r="BY7" s="3"/>
      <c r="BZ7" s="3"/>
      <c r="CA7" s="3"/>
      <c r="CB7" s="3"/>
      <c r="CC7" s="6">
        <f t="shared" si="25"/>
        <v>0</v>
      </c>
      <c r="CD7" s="10">
        <f t="shared" si="26"/>
        <v>0</v>
      </c>
      <c r="CE7" s="3">
        <f t="shared" si="27"/>
        <v>0</v>
      </c>
      <c r="CF7" s="11">
        <f t="shared" si="28"/>
        <v>0</v>
      </c>
      <c r="CG7" s="30" t="e">
        <f t="shared" si="29"/>
        <v>#DIV/0!</v>
      </c>
      <c r="CH7" s="12"/>
      <c r="CI7" s="2"/>
      <c r="CJ7" s="3"/>
      <c r="CK7" s="3"/>
      <c r="CL7" s="3"/>
      <c r="CM7" s="3"/>
      <c r="CN7" s="3"/>
      <c r="CO7" s="6">
        <f t="shared" si="30"/>
        <v>0</v>
      </c>
      <c r="CP7" s="10">
        <f t="shared" si="31"/>
        <v>0</v>
      </c>
      <c r="CQ7" s="3">
        <f t="shared" si="32"/>
        <v>0</v>
      </c>
      <c r="CR7" s="11">
        <f t="shared" si="33"/>
        <v>0</v>
      </c>
      <c r="CS7" s="12"/>
      <c r="CT7" s="2"/>
      <c r="CU7" s="3"/>
      <c r="CV7" s="3"/>
      <c r="CW7" s="3"/>
      <c r="CX7" s="3"/>
      <c r="CY7" s="3"/>
      <c r="CZ7" s="6">
        <f t="shared" si="34"/>
        <v>0</v>
      </c>
      <c r="DA7" s="10">
        <f t="shared" si="35"/>
        <v>0</v>
      </c>
      <c r="DB7" s="3">
        <f t="shared" si="36"/>
        <v>0</v>
      </c>
      <c r="DC7" s="11">
        <f t="shared" si="37"/>
        <v>0</v>
      </c>
      <c r="DD7" s="12"/>
      <c r="DE7" s="2"/>
      <c r="DF7" s="3"/>
      <c r="DG7" s="3"/>
      <c r="DH7" s="3"/>
      <c r="DI7" s="3"/>
      <c r="DJ7" s="3"/>
      <c r="DK7" s="6">
        <f t="shared" si="38"/>
        <v>0</v>
      </c>
      <c r="DL7" s="10">
        <f t="shared" si="39"/>
        <v>0</v>
      </c>
      <c r="DM7" s="3">
        <f t="shared" si="40"/>
        <v>0</v>
      </c>
      <c r="DN7" s="11">
        <f t="shared" si="41"/>
        <v>0</v>
      </c>
    </row>
    <row r="8" spans="1:118" ht="15">
      <c r="A8" s="34">
        <v>16</v>
      </c>
      <c r="B8" s="35"/>
      <c r="C8" s="38" t="s">
        <v>47</v>
      </c>
      <c r="D8" s="25"/>
      <c r="E8" s="39" t="s">
        <v>46</v>
      </c>
      <c r="F8" s="31">
        <f t="shared" si="0"/>
        <v>204.089510284561</v>
      </c>
      <c r="G8" s="32">
        <f t="shared" si="1"/>
        <v>245.92000000000002</v>
      </c>
      <c r="H8" s="21">
        <f t="shared" si="2"/>
        <v>149.92000000000002</v>
      </c>
      <c r="I8" s="7">
        <f t="shared" si="3"/>
        <v>35</v>
      </c>
      <c r="J8" s="23">
        <f t="shared" si="4"/>
        <v>61</v>
      </c>
      <c r="K8" s="12">
        <v>36.23</v>
      </c>
      <c r="L8" s="2"/>
      <c r="M8" s="2"/>
      <c r="N8" s="2"/>
      <c r="O8" s="2"/>
      <c r="P8" s="2"/>
      <c r="Q8" s="2"/>
      <c r="R8" s="3">
        <v>18</v>
      </c>
      <c r="S8" s="3"/>
      <c r="T8" s="3"/>
      <c r="U8" s="3"/>
      <c r="V8" s="3"/>
      <c r="W8" s="13"/>
      <c r="X8" s="6">
        <f t="shared" si="5"/>
        <v>36.23</v>
      </c>
      <c r="Y8" s="10">
        <f t="shared" si="6"/>
        <v>18</v>
      </c>
      <c r="Z8" s="3">
        <f t="shared" si="7"/>
        <v>0</v>
      </c>
      <c r="AA8" s="11">
        <f t="shared" si="8"/>
        <v>54.23</v>
      </c>
      <c r="AB8" s="30">
        <f t="shared" si="9"/>
        <v>59.59800848238983</v>
      </c>
      <c r="AC8" s="12">
        <v>53.08</v>
      </c>
      <c r="AD8" s="2"/>
      <c r="AE8" s="2"/>
      <c r="AF8" s="2"/>
      <c r="AG8" s="3">
        <v>27</v>
      </c>
      <c r="AH8" s="3"/>
      <c r="AI8" s="3"/>
      <c r="AJ8" s="3"/>
      <c r="AK8" s="3">
        <v>1</v>
      </c>
      <c r="AL8" s="3"/>
      <c r="AM8" s="6">
        <f t="shared" si="10"/>
        <v>53.08</v>
      </c>
      <c r="AN8" s="10">
        <f t="shared" si="11"/>
        <v>27</v>
      </c>
      <c r="AO8" s="3">
        <f t="shared" si="12"/>
        <v>15</v>
      </c>
      <c r="AP8" s="11">
        <f t="shared" si="13"/>
        <v>95.08</v>
      </c>
      <c r="AQ8" s="30">
        <f t="shared" si="14"/>
        <v>40.83929322675641</v>
      </c>
      <c r="AR8" s="12">
        <v>23.75</v>
      </c>
      <c r="AS8" s="2"/>
      <c r="AT8" s="2"/>
      <c r="AU8" s="3">
        <v>4</v>
      </c>
      <c r="AV8" s="3"/>
      <c r="AW8" s="3"/>
      <c r="AX8" s="3">
        <v>2</v>
      </c>
      <c r="AY8" s="3"/>
      <c r="AZ8" s="3"/>
      <c r="BA8" s="6">
        <f t="shared" si="15"/>
        <v>23.75</v>
      </c>
      <c r="BB8" s="10">
        <f t="shared" si="16"/>
        <v>4</v>
      </c>
      <c r="BC8" s="3">
        <f t="shared" si="17"/>
        <v>20</v>
      </c>
      <c r="BD8" s="11">
        <f t="shared" si="18"/>
        <v>47.75</v>
      </c>
      <c r="BE8" s="30">
        <f t="shared" si="19"/>
        <v>39.141361256544506</v>
      </c>
      <c r="BF8" s="12">
        <v>36.86</v>
      </c>
      <c r="BG8" s="2"/>
      <c r="BH8" s="2"/>
      <c r="BI8" s="3">
        <v>12</v>
      </c>
      <c r="BJ8" s="3"/>
      <c r="BK8" s="3"/>
      <c r="BL8" s="3"/>
      <c r="BM8" s="3"/>
      <c r="BN8" s="3"/>
      <c r="BO8" s="6">
        <f t="shared" si="20"/>
        <v>36.86</v>
      </c>
      <c r="BP8" s="10">
        <f t="shared" si="21"/>
        <v>12</v>
      </c>
      <c r="BQ8" s="3">
        <f t="shared" si="22"/>
        <v>0</v>
      </c>
      <c r="BR8" s="11">
        <f t="shared" si="23"/>
        <v>48.86</v>
      </c>
      <c r="BS8" s="30">
        <f t="shared" si="24"/>
        <v>64.51084731887025</v>
      </c>
      <c r="BT8" s="12"/>
      <c r="BU8" s="2"/>
      <c r="BV8" s="2"/>
      <c r="BW8" s="3"/>
      <c r="BX8" s="3"/>
      <c r="BY8" s="3"/>
      <c r="BZ8" s="3"/>
      <c r="CA8" s="3"/>
      <c r="CB8" s="3"/>
      <c r="CC8" s="6">
        <f t="shared" si="25"/>
        <v>0</v>
      </c>
      <c r="CD8" s="10">
        <f t="shared" si="26"/>
        <v>0</v>
      </c>
      <c r="CE8" s="3">
        <f t="shared" si="27"/>
        <v>0</v>
      </c>
      <c r="CF8" s="11">
        <f t="shared" si="28"/>
        <v>0</v>
      </c>
      <c r="CG8" s="30" t="e">
        <f t="shared" si="29"/>
        <v>#DIV/0!</v>
      </c>
      <c r="CH8" s="12"/>
      <c r="CI8" s="2"/>
      <c r="CJ8" s="3"/>
      <c r="CK8" s="3"/>
      <c r="CL8" s="3"/>
      <c r="CM8" s="3"/>
      <c r="CN8" s="3"/>
      <c r="CO8" s="6">
        <f t="shared" si="30"/>
        <v>0</v>
      </c>
      <c r="CP8" s="10">
        <f t="shared" si="31"/>
        <v>0</v>
      </c>
      <c r="CQ8" s="3">
        <f t="shared" si="32"/>
        <v>0</v>
      </c>
      <c r="CR8" s="11">
        <f t="shared" si="33"/>
        <v>0</v>
      </c>
      <c r="CS8" s="12"/>
      <c r="CT8" s="2"/>
      <c r="CU8" s="3"/>
      <c r="CV8" s="3"/>
      <c r="CW8" s="3"/>
      <c r="CX8" s="3"/>
      <c r="CY8" s="3"/>
      <c r="CZ8" s="6">
        <f t="shared" si="34"/>
        <v>0</v>
      </c>
      <c r="DA8" s="10">
        <f t="shared" si="35"/>
        <v>0</v>
      </c>
      <c r="DB8" s="3">
        <f t="shared" si="36"/>
        <v>0</v>
      </c>
      <c r="DC8" s="11">
        <f t="shared" si="37"/>
        <v>0</v>
      </c>
      <c r="DD8" s="12"/>
      <c r="DE8" s="2"/>
      <c r="DF8" s="3"/>
      <c r="DG8" s="3"/>
      <c r="DH8" s="3"/>
      <c r="DI8" s="3"/>
      <c r="DJ8" s="3"/>
      <c r="DK8" s="6">
        <f t="shared" si="38"/>
        <v>0</v>
      </c>
      <c r="DL8" s="10">
        <f t="shared" si="39"/>
        <v>0</v>
      </c>
      <c r="DM8" s="3">
        <f t="shared" si="40"/>
        <v>0</v>
      </c>
      <c r="DN8" s="11">
        <f t="shared" si="41"/>
        <v>0</v>
      </c>
    </row>
    <row r="9" spans="1:118" ht="15">
      <c r="A9" s="34">
        <v>17</v>
      </c>
      <c r="B9" s="35"/>
      <c r="C9" s="38" t="s">
        <v>51</v>
      </c>
      <c r="D9" s="9"/>
      <c r="E9" s="9" t="s">
        <v>46</v>
      </c>
      <c r="F9" s="31">
        <f t="shared" si="0"/>
        <v>188.33682635140383</v>
      </c>
      <c r="G9" s="32">
        <f t="shared" si="1"/>
        <v>288.63</v>
      </c>
      <c r="H9" s="21">
        <f t="shared" si="2"/>
        <v>167.63</v>
      </c>
      <c r="I9" s="7">
        <f t="shared" si="3"/>
        <v>15</v>
      </c>
      <c r="J9" s="23">
        <f t="shared" si="4"/>
        <v>106</v>
      </c>
      <c r="K9" s="12">
        <v>44.01</v>
      </c>
      <c r="L9" s="2"/>
      <c r="M9" s="2"/>
      <c r="N9" s="2"/>
      <c r="O9" s="2"/>
      <c r="P9" s="2"/>
      <c r="Q9" s="2"/>
      <c r="R9" s="3">
        <v>6</v>
      </c>
      <c r="S9" s="3"/>
      <c r="T9" s="3"/>
      <c r="U9" s="3"/>
      <c r="V9" s="3"/>
      <c r="W9" s="13"/>
      <c r="X9" s="6">
        <f t="shared" si="5"/>
        <v>44.01</v>
      </c>
      <c r="Y9" s="10">
        <f t="shared" si="6"/>
        <v>6</v>
      </c>
      <c r="Z9" s="3">
        <f t="shared" si="7"/>
        <v>0</v>
      </c>
      <c r="AA9" s="11">
        <f t="shared" si="8"/>
        <v>50.01</v>
      </c>
      <c r="AB9" s="30">
        <f t="shared" si="9"/>
        <v>64.627074585083</v>
      </c>
      <c r="AC9" s="12">
        <v>37.28</v>
      </c>
      <c r="AD9" s="2"/>
      <c r="AE9" s="2"/>
      <c r="AF9" s="2"/>
      <c r="AG9" s="3">
        <v>97</v>
      </c>
      <c r="AH9" s="3"/>
      <c r="AI9" s="3"/>
      <c r="AJ9" s="3"/>
      <c r="AK9" s="3"/>
      <c r="AL9" s="3"/>
      <c r="AM9" s="6">
        <f t="shared" si="10"/>
        <v>37.28</v>
      </c>
      <c r="AN9" s="10">
        <f t="shared" si="11"/>
        <v>97</v>
      </c>
      <c r="AO9" s="3">
        <f t="shared" si="12"/>
        <v>0</v>
      </c>
      <c r="AP9" s="11">
        <f t="shared" si="13"/>
        <v>134.28</v>
      </c>
      <c r="AQ9" s="30">
        <f t="shared" si="14"/>
        <v>28.917187965445336</v>
      </c>
      <c r="AR9" s="12">
        <v>37.44</v>
      </c>
      <c r="AS9" s="2"/>
      <c r="AT9" s="2"/>
      <c r="AU9" s="3">
        <v>0</v>
      </c>
      <c r="AV9" s="3"/>
      <c r="AW9" s="3"/>
      <c r="AX9" s="3">
        <v>1</v>
      </c>
      <c r="AY9" s="3"/>
      <c r="AZ9" s="3"/>
      <c r="BA9" s="6">
        <f t="shared" si="15"/>
        <v>37.44</v>
      </c>
      <c r="BB9" s="10">
        <f t="shared" si="16"/>
        <v>0</v>
      </c>
      <c r="BC9" s="3">
        <f t="shared" si="17"/>
        <v>10</v>
      </c>
      <c r="BD9" s="11">
        <f t="shared" si="18"/>
        <v>47.44</v>
      </c>
      <c r="BE9" s="30">
        <f t="shared" si="19"/>
        <v>39.39713322091063</v>
      </c>
      <c r="BF9" s="12">
        <v>48.9</v>
      </c>
      <c r="BG9" s="2"/>
      <c r="BH9" s="2"/>
      <c r="BI9" s="3">
        <v>3</v>
      </c>
      <c r="BJ9" s="3">
        <v>1</v>
      </c>
      <c r="BK9" s="3"/>
      <c r="BL9" s="3"/>
      <c r="BM9" s="3"/>
      <c r="BN9" s="3"/>
      <c r="BO9" s="6">
        <f t="shared" si="20"/>
        <v>48.9</v>
      </c>
      <c r="BP9" s="10">
        <f t="shared" si="21"/>
        <v>3</v>
      </c>
      <c r="BQ9" s="3">
        <f t="shared" si="22"/>
        <v>5</v>
      </c>
      <c r="BR9" s="11">
        <f t="shared" si="23"/>
        <v>56.9</v>
      </c>
      <c r="BS9" s="30">
        <f t="shared" si="24"/>
        <v>55.39543057996485</v>
      </c>
      <c r="BT9" s="12"/>
      <c r="BU9" s="2"/>
      <c r="BV9" s="2"/>
      <c r="BW9" s="3"/>
      <c r="BX9" s="3"/>
      <c r="BY9" s="3"/>
      <c r="BZ9" s="3"/>
      <c r="CA9" s="3"/>
      <c r="CB9" s="3"/>
      <c r="CC9" s="6">
        <f t="shared" si="25"/>
        <v>0</v>
      </c>
      <c r="CD9" s="10">
        <f t="shared" si="26"/>
        <v>0</v>
      </c>
      <c r="CE9" s="3">
        <f t="shared" si="27"/>
        <v>0</v>
      </c>
      <c r="CF9" s="11">
        <f t="shared" si="28"/>
        <v>0</v>
      </c>
      <c r="CG9" s="30" t="e">
        <f t="shared" si="29"/>
        <v>#DIV/0!</v>
      </c>
      <c r="CH9" s="12"/>
      <c r="CI9" s="2"/>
      <c r="CJ9" s="3"/>
      <c r="CK9" s="3"/>
      <c r="CL9" s="3"/>
      <c r="CM9" s="3"/>
      <c r="CN9" s="3"/>
      <c r="CO9" s="6">
        <f t="shared" si="30"/>
        <v>0</v>
      </c>
      <c r="CP9" s="10">
        <f t="shared" si="31"/>
        <v>0</v>
      </c>
      <c r="CQ9" s="3">
        <f t="shared" si="32"/>
        <v>0</v>
      </c>
      <c r="CR9" s="11">
        <f t="shared" si="33"/>
        <v>0</v>
      </c>
      <c r="CS9" s="12"/>
      <c r="CT9" s="2"/>
      <c r="CU9" s="3"/>
      <c r="CV9" s="3"/>
      <c r="CW9" s="3"/>
      <c r="CX9" s="3"/>
      <c r="CY9" s="3"/>
      <c r="CZ9" s="6">
        <f t="shared" si="34"/>
        <v>0</v>
      </c>
      <c r="DA9" s="10">
        <f t="shared" si="35"/>
        <v>0</v>
      </c>
      <c r="DB9" s="3">
        <f t="shared" si="36"/>
        <v>0</v>
      </c>
      <c r="DC9" s="11">
        <f t="shared" si="37"/>
        <v>0</v>
      </c>
      <c r="DD9" s="12"/>
      <c r="DE9" s="2"/>
      <c r="DF9" s="3"/>
      <c r="DG9" s="3"/>
      <c r="DH9" s="3"/>
      <c r="DI9" s="3"/>
      <c r="DJ9" s="3"/>
      <c r="DK9" s="6">
        <f t="shared" si="38"/>
        <v>0</v>
      </c>
      <c r="DL9" s="10">
        <f t="shared" si="39"/>
        <v>0</v>
      </c>
      <c r="DM9" s="3">
        <f t="shared" si="40"/>
        <v>0</v>
      </c>
      <c r="DN9" s="11">
        <f t="shared" si="41"/>
        <v>0</v>
      </c>
    </row>
    <row r="10" spans="1:118" ht="15">
      <c r="A10" s="34">
        <v>19</v>
      </c>
      <c r="B10" s="35"/>
      <c r="C10" s="38" t="s">
        <v>54</v>
      </c>
      <c r="D10" s="25"/>
      <c r="E10" s="39" t="s">
        <v>46</v>
      </c>
      <c r="F10" s="31">
        <f t="shared" si="0"/>
        <v>156.56884226539577</v>
      </c>
      <c r="G10" s="32">
        <f t="shared" si="1"/>
        <v>338.42</v>
      </c>
      <c r="H10" s="21">
        <f t="shared" si="2"/>
        <v>238.42000000000002</v>
      </c>
      <c r="I10" s="7">
        <f t="shared" si="3"/>
        <v>15</v>
      </c>
      <c r="J10" s="23">
        <f t="shared" si="4"/>
        <v>85</v>
      </c>
      <c r="K10" s="12">
        <v>55.77</v>
      </c>
      <c r="L10" s="2"/>
      <c r="M10" s="2"/>
      <c r="N10" s="2"/>
      <c r="O10" s="2"/>
      <c r="P10" s="2"/>
      <c r="Q10" s="2"/>
      <c r="R10" s="3">
        <v>6</v>
      </c>
      <c r="S10" s="3"/>
      <c r="T10" s="3"/>
      <c r="U10" s="3"/>
      <c r="V10" s="3"/>
      <c r="W10" s="13"/>
      <c r="X10" s="6">
        <f t="shared" si="5"/>
        <v>55.77</v>
      </c>
      <c r="Y10" s="10">
        <f t="shared" si="6"/>
        <v>6</v>
      </c>
      <c r="Z10" s="3">
        <f t="shared" si="7"/>
        <v>0</v>
      </c>
      <c r="AA10" s="11">
        <f t="shared" si="8"/>
        <v>61.77</v>
      </c>
      <c r="AB10" s="30">
        <f t="shared" si="9"/>
        <v>52.32313420754411</v>
      </c>
      <c r="AC10" s="12">
        <v>73.01</v>
      </c>
      <c r="AD10" s="2"/>
      <c r="AE10" s="2"/>
      <c r="AF10" s="2"/>
      <c r="AG10" s="3">
        <v>66</v>
      </c>
      <c r="AH10" s="3"/>
      <c r="AI10" s="3">
        <v>1</v>
      </c>
      <c r="AJ10" s="3"/>
      <c r="AK10" s="3"/>
      <c r="AL10" s="3"/>
      <c r="AM10" s="6">
        <f t="shared" si="10"/>
        <v>73.01</v>
      </c>
      <c r="AN10" s="10">
        <f t="shared" si="11"/>
        <v>66</v>
      </c>
      <c r="AO10" s="3">
        <f t="shared" si="12"/>
        <v>10</v>
      </c>
      <c r="AP10" s="11">
        <f t="shared" si="13"/>
        <v>149.01</v>
      </c>
      <c r="AQ10" s="30">
        <f t="shared" si="14"/>
        <v>26.058653781625395</v>
      </c>
      <c r="AR10" s="12">
        <v>47.14</v>
      </c>
      <c r="AS10" s="2"/>
      <c r="AT10" s="2"/>
      <c r="AU10" s="3">
        <v>2</v>
      </c>
      <c r="AV10" s="3"/>
      <c r="AW10" s="3"/>
      <c r="AX10" s="3"/>
      <c r="AY10" s="3"/>
      <c r="AZ10" s="3"/>
      <c r="BA10" s="6">
        <f t="shared" si="15"/>
        <v>47.14</v>
      </c>
      <c r="BB10" s="10">
        <f t="shared" si="16"/>
        <v>2</v>
      </c>
      <c r="BC10" s="3">
        <f t="shared" si="17"/>
        <v>0</v>
      </c>
      <c r="BD10" s="11">
        <f t="shared" si="18"/>
        <v>49.14</v>
      </c>
      <c r="BE10" s="30">
        <f t="shared" si="19"/>
        <v>38.03418803418804</v>
      </c>
      <c r="BF10" s="12">
        <v>62.5</v>
      </c>
      <c r="BG10" s="2"/>
      <c r="BH10" s="2"/>
      <c r="BI10" s="3">
        <v>11</v>
      </c>
      <c r="BJ10" s="3">
        <v>1</v>
      </c>
      <c r="BK10" s="3"/>
      <c r="BL10" s="3"/>
      <c r="BM10" s="3"/>
      <c r="BN10" s="3"/>
      <c r="BO10" s="6">
        <f t="shared" si="20"/>
        <v>62.5</v>
      </c>
      <c r="BP10" s="10">
        <f t="shared" si="21"/>
        <v>11</v>
      </c>
      <c r="BQ10" s="3">
        <f t="shared" si="22"/>
        <v>5</v>
      </c>
      <c r="BR10" s="11">
        <f t="shared" si="23"/>
        <v>78.5</v>
      </c>
      <c r="BS10" s="30">
        <f t="shared" si="24"/>
        <v>40.152866242038215</v>
      </c>
      <c r="BT10" s="12"/>
      <c r="BU10" s="2"/>
      <c r="BV10" s="2"/>
      <c r="BW10" s="3"/>
      <c r="BX10" s="3"/>
      <c r="BY10" s="3"/>
      <c r="BZ10" s="3"/>
      <c r="CA10" s="3"/>
      <c r="CB10" s="3"/>
      <c r="CC10" s="6">
        <f t="shared" si="25"/>
        <v>0</v>
      </c>
      <c r="CD10" s="10">
        <f t="shared" si="26"/>
        <v>0</v>
      </c>
      <c r="CE10" s="3">
        <f t="shared" si="27"/>
        <v>0</v>
      </c>
      <c r="CF10" s="11">
        <f t="shared" si="28"/>
        <v>0</v>
      </c>
      <c r="CG10" s="30" t="e">
        <f t="shared" si="29"/>
        <v>#DIV/0!</v>
      </c>
      <c r="CH10" s="12"/>
      <c r="CI10" s="2"/>
      <c r="CJ10" s="3"/>
      <c r="CK10" s="3"/>
      <c r="CL10" s="3"/>
      <c r="CM10" s="3"/>
      <c r="CN10" s="3"/>
      <c r="CO10" s="6">
        <f t="shared" si="30"/>
        <v>0</v>
      </c>
      <c r="CP10" s="10">
        <f t="shared" si="31"/>
        <v>0</v>
      </c>
      <c r="CQ10" s="3">
        <f t="shared" si="32"/>
        <v>0</v>
      </c>
      <c r="CR10" s="11">
        <f t="shared" si="33"/>
        <v>0</v>
      </c>
      <c r="CS10" s="12"/>
      <c r="CT10" s="2"/>
      <c r="CU10" s="3"/>
      <c r="CV10" s="3"/>
      <c r="CW10" s="3"/>
      <c r="CX10" s="3"/>
      <c r="CY10" s="3"/>
      <c r="CZ10" s="6">
        <f t="shared" si="34"/>
        <v>0</v>
      </c>
      <c r="DA10" s="10">
        <f t="shared" si="35"/>
        <v>0</v>
      </c>
      <c r="DB10" s="3">
        <f t="shared" si="36"/>
        <v>0</v>
      </c>
      <c r="DC10" s="11">
        <f t="shared" si="37"/>
        <v>0</v>
      </c>
      <c r="DD10" s="12"/>
      <c r="DE10" s="2"/>
      <c r="DF10" s="3"/>
      <c r="DG10" s="3"/>
      <c r="DH10" s="3"/>
      <c r="DI10" s="3"/>
      <c r="DJ10" s="3"/>
      <c r="DK10" s="6">
        <f t="shared" si="38"/>
        <v>0</v>
      </c>
      <c r="DL10" s="10">
        <f t="shared" si="39"/>
        <v>0</v>
      </c>
      <c r="DM10" s="3">
        <f t="shared" si="40"/>
        <v>0</v>
      </c>
      <c r="DN10" s="11">
        <f t="shared" si="41"/>
        <v>0</v>
      </c>
    </row>
    <row r="11" spans="1:118" ht="15">
      <c r="A11" s="34"/>
      <c r="B11" s="35"/>
      <c r="C11" s="38"/>
      <c r="D11" s="25"/>
      <c r="E11" s="39"/>
      <c r="F11" s="31"/>
      <c r="G11" s="32"/>
      <c r="H11" s="21"/>
      <c r="I11" s="7"/>
      <c r="J11" s="23"/>
      <c r="K11" s="12"/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13"/>
      <c r="X11" s="6"/>
      <c r="Y11" s="10"/>
      <c r="Z11" s="3"/>
      <c r="AA11" s="11"/>
      <c r="AB11" s="30"/>
      <c r="AC11" s="12"/>
      <c r="AD11" s="2"/>
      <c r="AE11" s="2"/>
      <c r="AF11" s="2"/>
      <c r="AG11" s="3"/>
      <c r="AH11" s="3"/>
      <c r="AI11" s="3"/>
      <c r="AJ11" s="3"/>
      <c r="AK11" s="3"/>
      <c r="AL11" s="3"/>
      <c r="AM11" s="6"/>
      <c r="AN11" s="10"/>
      <c r="AO11" s="3"/>
      <c r="AP11" s="11"/>
      <c r="AQ11" s="30"/>
      <c r="AR11" s="12"/>
      <c r="AS11" s="2"/>
      <c r="AT11" s="2"/>
      <c r="AU11" s="3"/>
      <c r="AV11" s="3"/>
      <c r="AW11" s="3"/>
      <c r="AX11" s="3"/>
      <c r="AY11" s="3"/>
      <c r="AZ11" s="3"/>
      <c r="BA11" s="6"/>
      <c r="BB11" s="10"/>
      <c r="BC11" s="3"/>
      <c r="BD11" s="11"/>
      <c r="BE11" s="30"/>
      <c r="BF11" s="12"/>
      <c r="BG11" s="2"/>
      <c r="BH11" s="2"/>
      <c r="BI11" s="3"/>
      <c r="BJ11" s="3"/>
      <c r="BK11" s="3"/>
      <c r="BL11" s="3"/>
      <c r="BM11" s="3"/>
      <c r="BN11" s="3"/>
      <c r="BO11" s="6"/>
      <c r="BP11" s="10"/>
      <c r="BQ11" s="3"/>
      <c r="BR11" s="11"/>
      <c r="BS11" s="30"/>
      <c r="BT11" s="12"/>
      <c r="BU11" s="2"/>
      <c r="BV11" s="2"/>
      <c r="BW11" s="3"/>
      <c r="BX11" s="3"/>
      <c r="BY11" s="3"/>
      <c r="BZ11" s="3"/>
      <c r="CA11" s="3"/>
      <c r="CB11" s="3"/>
      <c r="CC11" s="6"/>
      <c r="CD11" s="10"/>
      <c r="CE11" s="3"/>
      <c r="CF11" s="11"/>
      <c r="CG11" s="30"/>
      <c r="CH11" s="12"/>
      <c r="CI11" s="2"/>
      <c r="CJ11" s="3"/>
      <c r="CK11" s="3"/>
      <c r="CL11" s="3"/>
      <c r="CM11" s="3"/>
      <c r="CN11" s="3"/>
      <c r="CO11" s="6"/>
      <c r="CP11" s="10"/>
      <c r="CQ11" s="3"/>
      <c r="CR11" s="11"/>
      <c r="CS11" s="12"/>
      <c r="CT11" s="2"/>
      <c r="CU11" s="3"/>
      <c r="CV11" s="3"/>
      <c r="CW11" s="3"/>
      <c r="CX11" s="3"/>
      <c r="CY11" s="3"/>
      <c r="CZ11" s="6"/>
      <c r="DA11" s="10"/>
      <c r="DB11" s="3"/>
      <c r="DC11" s="11"/>
      <c r="DD11" s="12"/>
      <c r="DE11" s="2"/>
      <c r="DF11" s="3"/>
      <c r="DG11" s="3"/>
      <c r="DH11" s="3"/>
      <c r="DI11" s="3"/>
      <c r="DJ11" s="3"/>
      <c r="DK11" s="6"/>
      <c r="DL11" s="10"/>
      <c r="DM11" s="3"/>
      <c r="DN11" s="11"/>
    </row>
    <row r="12" spans="1:118" ht="15">
      <c r="A12" s="34"/>
      <c r="B12" s="35"/>
      <c r="C12" s="61" t="s">
        <v>41</v>
      </c>
      <c r="D12" s="62"/>
      <c r="E12" s="62"/>
      <c r="F12" s="31"/>
      <c r="G12" s="32"/>
      <c r="H12" s="21"/>
      <c r="I12" s="7"/>
      <c r="J12" s="23"/>
      <c r="K12" s="12"/>
      <c r="L12" s="2"/>
      <c r="M12" s="2"/>
      <c r="N12" s="2"/>
      <c r="O12" s="2"/>
      <c r="P12" s="2"/>
      <c r="Q12" s="2"/>
      <c r="R12" s="3"/>
      <c r="S12" s="3"/>
      <c r="T12" s="3"/>
      <c r="U12" s="3"/>
      <c r="V12" s="3"/>
      <c r="W12" s="13"/>
      <c r="X12" s="6"/>
      <c r="Y12" s="10"/>
      <c r="Z12" s="3"/>
      <c r="AA12" s="11"/>
      <c r="AB12" s="30"/>
      <c r="AC12" s="12"/>
      <c r="AD12" s="2"/>
      <c r="AE12" s="2"/>
      <c r="AF12" s="2"/>
      <c r="AG12" s="3"/>
      <c r="AH12" s="3"/>
      <c r="AI12" s="3"/>
      <c r="AJ12" s="3"/>
      <c r="AK12" s="3"/>
      <c r="AL12" s="3"/>
      <c r="AM12" s="6"/>
      <c r="AN12" s="10"/>
      <c r="AO12" s="3"/>
      <c r="AP12" s="11"/>
      <c r="AQ12" s="30"/>
      <c r="AR12" s="12"/>
      <c r="AS12" s="2"/>
      <c r="AT12" s="2"/>
      <c r="AU12" s="3"/>
      <c r="AV12" s="3"/>
      <c r="AW12" s="3"/>
      <c r="AX12" s="3"/>
      <c r="AY12" s="3"/>
      <c r="AZ12" s="3"/>
      <c r="BA12" s="6"/>
      <c r="BB12" s="10"/>
      <c r="BC12" s="3"/>
      <c r="BD12" s="11"/>
      <c r="BE12" s="30"/>
      <c r="BF12" s="12"/>
      <c r="BG12" s="2"/>
      <c r="BH12" s="2"/>
      <c r="BI12" s="3"/>
      <c r="BJ12" s="3"/>
      <c r="BK12" s="3"/>
      <c r="BL12" s="3"/>
      <c r="BM12" s="3"/>
      <c r="BN12" s="3"/>
      <c r="BO12" s="6"/>
      <c r="BP12" s="10"/>
      <c r="BQ12" s="3"/>
      <c r="BR12" s="11"/>
      <c r="BS12" s="30"/>
      <c r="BT12" s="12"/>
      <c r="BU12" s="2"/>
      <c r="BV12" s="2"/>
      <c r="BW12" s="3"/>
      <c r="BX12" s="3"/>
      <c r="BY12" s="3"/>
      <c r="BZ12" s="3"/>
      <c r="CA12" s="3"/>
      <c r="CB12" s="3"/>
      <c r="CC12" s="6"/>
      <c r="CD12" s="10"/>
      <c r="CE12" s="3"/>
      <c r="CF12" s="11"/>
      <c r="CG12" s="30"/>
      <c r="CH12" s="12"/>
      <c r="CI12" s="2"/>
      <c r="CJ12" s="3"/>
      <c r="CK12" s="3"/>
      <c r="CL12" s="3"/>
      <c r="CM12" s="3"/>
      <c r="CN12" s="3"/>
      <c r="CO12" s="6"/>
      <c r="CP12" s="10"/>
      <c r="CQ12" s="3"/>
      <c r="CR12" s="11"/>
      <c r="CS12" s="12"/>
      <c r="CT12" s="2"/>
      <c r="CU12" s="3"/>
      <c r="CV12" s="3"/>
      <c r="CW12" s="3"/>
      <c r="CX12" s="3"/>
      <c r="CY12" s="3"/>
      <c r="CZ12" s="6"/>
      <c r="DA12" s="10"/>
      <c r="DB12" s="3"/>
      <c r="DC12" s="11"/>
      <c r="DD12" s="12"/>
      <c r="DE12" s="2"/>
      <c r="DF12" s="3"/>
      <c r="DG12" s="3"/>
      <c r="DH12" s="3"/>
      <c r="DI12" s="3"/>
      <c r="DJ12" s="3"/>
      <c r="DK12" s="6"/>
      <c r="DL12" s="10"/>
      <c r="DM12" s="3"/>
      <c r="DN12" s="11"/>
    </row>
    <row r="13" spans="1:118" ht="15">
      <c r="A13" s="34">
        <v>1</v>
      </c>
      <c r="B13" s="35"/>
      <c r="C13" s="38" t="s">
        <v>43</v>
      </c>
      <c r="D13" s="25"/>
      <c r="E13" s="39" t="s">
        <v>41</v>
      </c>
      <c r="F13" s="53">
        <f aca="true" t="shared" si="42" ref="F13:F24">AB13+AQ13+BE13+BS13</f>
        <v>370.5411165044855</v>
      </c>
      <c r="G13" s="32">
        <f aca="true" t="shared" si="43" ref="G13:G24">H13+I13+J13</f>
        <v>132.7</v>
      </c>
      <c r="H13" s="21">
        <f aca="true" t="shared" si="44" ref="H13:H24">X13+AM13+BA13+BO13+CC13+CO13+CZ13+DK13</f>
        <v>98.69999999999999</v>
      </c>
      <c r="I13" s="7">
        <f aca="true" t="shared" si="45" ref="I13:I24">Z13+AO13+BC13+BQ13+CE13+CQ13+DB13+DM13</f>
        <v>5</v>
      </c>
      <c r="J13" s="23">
        <f aca="true" t="shared" si="46" ref="J13:J24">R13+AG13+AU13+BI13+BW13+CJ13+CU13+DF13</f>
        <v>29</v>
      </c>
      <c r="K13" s="12">
        <v>28.39</v>
      </c>
      <c r="L13" s="2"/>
      <c r="M13" s="2"/>
      <c r="N13" s="2"/>
      <c r="O13" s="2"/>
      <c r="P13" s="2"/>
      <c r="Q13" s="2"/>
      <c r="R13" s="3">
        <v>7</v>
      </c>
      <c r="S13" s="3"/>
      <c r="T13" s="3"/>
      <c r="U13" s="3"/>
      <c r="V13" s="3"/>
      <c r="W13" s="13"/>
      <c r="X13" s="6">
        <f aca="true" t="shared" si="47" ref="X13:X24">IF(K13="DQ",0,K13+L13+M13+N13+O13+P13+Q13)</f>
        <v>28.39</v>
      </c>
      <c r="Y13" s="10">
        <f aca="true" t="shared" si="48" ref="Y13:Y24">R13</f>
        <v>7</v>
      </c>
      <c r="Z13" s="3">
        <f aca="true" t="shared" si="49" ref="Z13:Z24">(S13*5)+(T13*10)+(U13*10)+(V13*15)+(W13*20)</f>
        <v>0</v>
      </c>
      <c r="AA13" s="11">
        <f aca="true" t="shared" si="50" ref="AA13:AA24">IF(K13="DQ",0,X13+Y13+Z13)</f>
        <v>35.39</v>
      </c>
      <c r="AB13" s="30">
        <f aca="true" t="shared" si="51" ref="AB13:AB24">(MIN(AA$5:AA$30)/AA13)*100</f>
        <v>91.32523311669964</v>
      </c>
      <c r="AC13" s="12">
        <v>26.83</v>
      </c>
      <c r="AD13" s="2"/>
      <c r="AE13" s="2"/>
      <c r="AF13" s="2"/>
      <c r="AG13" s="3">
        <v>12</v>
      </c>
      <c r="AH13" s="3"/>
      <c r="AI13" s="3"/>
      <c r="AJ13" s="3"/>
      <c r="AK13" s="3"/>
      <c r="AL13" s="3"/>
      <c r="AM13" s="6">
        <f aca="true" t="shared" si="52" ref="AM13:AM24">IF(AC13="DQ",0,AC13+AD13+AE13+AF13)</f>
        <v>26.83</v>
      </c>
      <c r="AN13" s="10">
        <f aca="true" t="shared" si="53" ref="AN13:AN24">AG13</f>
        <v>12</v>
      </c>
      <c r="AO13" s="3">
        <f aca="true" t="shared" si="54" ref="AO13:AO24">(AH13*5)+(AI13*10)+(AJ13*10)+(AK13*15)+(AL13*20)</f>
        <v>0</v>
      </c>
      <c r="AP13" s="11">
        <f aca="true" t="shared" si="55" ref="AP13:AP24">IF(AC13="DQ",0,AM13+AN13+AO13)</f>
        <v>38.83</v>
      </c>
      <c r="AQ13" s="54">
        <f aca="true" t="shared" si="56" ref="AQ13:AQ24">(MIN(AP$5:AP$30)/AP13)*100</f>
        <v>100</v>
      </c>
      <c r="AR13" s="12">
        <v>17.69</v>
      </c>
      <c r="AS13" s="2"/>
      <c r="AT13" s="2"/>
      <c r="AU13" s="3">
        <v>1</v>
      </c>
      <c r="AV13" s="3"/>
      <c r="AW13" s="3"/>
      <c r="AX13" s="3"/>
      <c r="AY13" s="3"/>
      <c r="AZ13" s="3"/>
      <c r="BA13" s="6">
        <f>AR13+AS13+AT13</f>
        <v>17.69</v>
      </c>
      <c r="BB13" s="10">
        <f aca="true" t="shared" si="57" ref="BB13:BB24">AU13</f>
        <v>1</v>
      </c>
      <c r="BC13" s="3">
        <f aca="true" t="shared" si="58" ref="BC13:BC24">(AV13*5)+(AW13*10)+(AX13*10)+(AY13*15)+(AZ13*20)</f>
        <v>0</v>
      </c>
      <c r="BD13" s="11">
        <f>BA13+BB13+BC13</f>
        <v>18.69</v>
      </c>
      <c r="BE13" s="54">
        <f aca="true" t="shared" si="59" ref="BE13:BE24">(MIN(BD$5:BD$30)/BD13)*100</f>
        <v>100</v>
      </c>
      <c r="BF13" s="12">
        <v>25.79</v>
      </c>
      <c r="BG13" s="2"/>
      <c r="BH13" s="2"/>
      <c r="BI13" s="3">
        <v>9</v>
      </c>
      <c r="BJ13" s="3">
        <v>1</v>
      </c>
      <c r="BK13" s="3"/>
      <c r="BL13" s="3"/>
      <c r="BM13" s="3"/>
      <c r="BN13" s="3"/>
      <c r="BO13" s="6">
        <f>BF13+BG13+BH13</f>
        <v>25.79</v>
      </c>
      <c r="BP13" s="10">
        <f aca="true" t="shared" si="60" ref="BP13:BP24">BI13</f>
        <v>9</v>
      </c>
      <c r="BQ13" s="3">
        <f aca="true" t="shared" si="61" ref="BQ13:BQ24">(BJ13*5)+(BK13*10)+(BL13*10)+(BM13*15)+(BN13*20)</f>
        <v>5</v>
      </c>
      <c r="BR13" s="11">
        <f aca="true" t="shared" si="62" ref="BR13:BR24">IF(BF13="DQ",0,BO13+BP13+BQ13)</f>
        <v>39.79</v>
      </c>
      <c r="BS13" s="30">
        <f aca="true" t="shared" si="63" ref="BS13:BS24">(MIN(BR$5:BR$30)/BR13)*100</f>
        <v>79.21588338778588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 aca="true" t="shared" si="64" ref="CC13:CC24">IF(BT13="DQ",0,BT13+BU13+BV13)</f>
        <v>0</v>
      </c>
      <c r="CD13" s="10">
        <f aca="true" t="shared" si="65" ref="CD13:CD24">BW13</f>
        <v>0</v>
      </c>
      <c r="CE13" s="3">
        <f aca="true" t="shared" si="66" ref="CE13:CE24">(BX13*5)+(BY13*10)+(BZ13*10)+(CA13*15)+(CB13*20)</f>
        <v>0</v>
      </c>
      <c r="CF13" s="11">
        <f aca="true" t="shared" si="67" ref="CF13:CF24">IF(BT13="DQ",0,CC13+CD13+CE13)</f>
        <v>0</v>
      </c>
      <c r="CG13" s="30" t="e">
        <f aca="true" t="shared" si="68" ref="CG13:CG24">(MIN(CF$5:CF$30)/CF13)*100</f>
        <v>#DIV/0!</v>
      </c>
      <c r="CH13" s="12"/>
      <c r="CI13" s="2"/>
      <c r="CJ13" s="3"/>
      <c r="CK13" s="3"/>
      <c r="CL13" s="3"/>
      <c r="CM13" s="3"/>
      <c r="CN13" s="3"/>
      <c r="CO13" s="6">
        <f aca="true" t="shared" si="69" ref="CO13:CO24">CH13+CI13</f>
        <v>0</v>
      </c>
      <c r="CP13" s="10">
        <f aca="true" t="shared" si="70" ref="CP13:CP24">CJ13/2</f>
        <v>0</v>
      </c>
      <c r="CQ13" s="3">
        <f aca="true" t="shared" si="71" ref="CQ13:CQ24">(CJ13*5)+(CK13*10)+(CL13*10)+(CM13*15)+(CN13*20)</f>
        <v>0</v>
      </c>
      <c r="CR13" s="11">
        <f aca="true" t="shared" si="72" ref="CR13:CR24">CO13+CP13+CQ13</f>
        <v>0</v>
      </c>
      <c r="CS13" s="12"/>
      <c r="CT13" s="2"/>
      <c r="CU13" s="3"/>
      <c r="CV13" s="3"/>
      <c r="CW13" s="3"/>
      <c r="CX13" s="3"/>
      <c r="CY13" s="3"/>
      <c r="CZ13" s="6">
        <f aca="true" t="shared" si="73" ref="CZ13:CZ24">CS13+CT13</f>
        <v>0</v>
      </c>
      <c r="DA13" s="10">
        <f aca="true" t="shared" si="74" ref="DA13:DA24">CU13/2</f>
        <v>0</v>
      </c>
      <c r="DB13" s="3">
        <f aca="true" t="shared" si="75" ref="DB13:DB24">(CV13*3)+(CW13*5)+(CX13*5)+(CY13*20)</f>
        <v>0</v>
      </c>
      <c r="DC13" s="11">
        <f aca="true" t="shared" si="76" ref="DC13:DC24">CZ13+DA13+DB13</f>
        <v>0</v>
      </c>
      <c r="DD13" s="12"/>
      <c r="DE13" s="2"/>
      <c r="DF13" s="3"/>
      <c r="DG13" s="3"/>
      <c r="DH13" s="3"/>
      <c r="DI13" s="3"/>
      <c r="DJ13" s="3"/>
      <c r="DK13" s="6">
        <f aca="true" t="shared" si="77" ref="DK13:DK24">DD13+DE13</f>
        <v>0</v>
      </c>
      <c r="DL13" s="10">
        <f aca="true" t="shared" si="78" ref="DL13:DL24">DF13/2</f>
        <v>0</v>
      </c>
      <c r="DM13" s="3">
        <f aca="true" t="shared" si="79" ref="DM13:DM24">(DG13*3)+(DH13*5)+(DI13*5)+(DJ13*20)</f>
        <v>0</v>
      </c>
      <c r="DN13" s="11">
        <f aca="true" t="shared" si="80" ref="DN13:DN24">DK13+DL13+DM13</f>
        <v>0</v>
      </c>
    </row>
    <row r="14" spans="1:118" ht="15">
      <c r="A14" s="34">
        <v>3</v>
      </c>
      <c r="B14" s="35"/>
      <c r="C14" s="38" t="s">
        <v>60</v>
      </c>
      <c r="D14" s="25"/>
      <c r="E14" s="9" t="s">
        <v>41</v>
      </c>
      <c r="F14" s="31">
        <f t="shared" si="42"/>
        <v>317.0859919213856</v>
      </c>
      <c r="G14" s="32">
        <f t="shared" si="43"/>
        <v>154.15</v>
      </c>
      <c r="H14" s="21">
        <f t="shared" si="44"/>
        <v>104.15</v>
      </c>
      <c r="I14" s="7">
        <f t="shared" si="45"/>
        <v>10</v>
      </c>
      <c r="J14" s="23">
        <f t="shared" si="46"/>
        <v>40</v>
      </c>
      <c r="K14" s="12">
        <v>29.28</v>
      </c>
      <c r="L14" s="2"/>
      <c r="M14" s="2"/>
      <c r="N14" s="2"/>
      <c r="O14" s="2"/>
      <c r="P14" s="2"/>
      <c r="Q14" s="2"/>
      <c r="R14" s="3">
        <v>6</v>
      </c>
      <c r="S14" s="3"/>
      <c r="T14" s="3"/>
      <c r="U14" s="3"/>
      <c r="V14" s="3"/>
      <c r="W14" s="13"/>
      <c r="X14" s="6">
        <f t="shared" si="47"/>
        <v>29.28</v>
      </c>
      <c r="Y14" s="10">
        <f t="shared" si="48"/>
        <v>6</v>
      </c>
      <c r="Z14" s="3">
        <f t="shared" si="49"/>
        <v>0</v>
      </c>
      <c r="AA14" s="11">
        <f t="shared" si="50"/>
        <v>35.28</v>
      </c>
      <c r="AB14" s="30">
        <f t="shared" si="51"/>
        <v>91.60997732426304</v>
      </c>
      <c r="AC14" s="12">
        <v>26.53</v>
      </c>
      <c r="AD14" s="2"/>
      <c r="AE14" s="2"/>
      <c r="AF14" s="2"/>
      <c r="AG14" s="3">
        <v>27</v>
      </c>
      <c r="AH14" s="3"/>
      <c r="AI14" s="3"/>
      <c r="AJ14" s="3"/>
      <c r="AK14" s="3"/>
      <c r="AL14" s="3"/>
      <c r="AM14" s="6">
        <f t="shared" si="52"/>
        <v>26.53</v>
      </c>
      <c r="AN14" s="10">
        <f t="shared" si="53"/>
        <v>27</v>
      </c>
      <c r="AO14" s="3">
        <f t="shared" si="54"/>
        <v>0</v>
      </c>
      <c r="AP14" s="11">
        <f t="shared" si="55"/>
        <v>53.53</v>
      </c>
      <c r="AQ14" s="30">
        <f t="shared" si="56"/>
        <v>72.53876331029329</v>
      </c>
      <c r="AR14" s="12">
        <v>18.99</v>
      </c>
      <c r="AS14" s="2"/>
      <c r="AT14" s="2"/>
      <c r="AU14" s="3">
        <v>3</v>
      </c>
      <c r="AV14" s="3"/>
      <c r="AW14" s="3"/>
      <c r="AX14" s="3">
        <v>1</v>
      </c>
      <c r="AY14" s="3"/>
      <c r="AZ14" s="3"/>
      <c r="BA14" s="6">
        <f>AR14+AS14+AT14</f>
        <v>18.99</v>
      </c>
      <c r="BB14" s="10">
        <f t="shared" si="57"/>
        <v>3</v>
      </c>
      <c r="BC14" s="3">
        <f t="shared" si="58"/>
        <v>10</v>
      </c>
      <c r="BD14" s="11">
        <f>BA14+BB14+BC14</f>
        <v>31.99</v>
      </c>
      <c r="BE14" s="30">
        <f t="shared" si="59"/>
        <v>58.424507658643336</v>
      </c>
      <c r="BF14" s="12">
        <v>29.35</v>
      </c>
      <c r="BG14" s="2"/>
      <c r="BH14" s="2"/>
      <c r="BI14" s="3">
        <v>4</v>
      </c>
      <c r="BJ14" s="3"/>
      <c r="BK14" s="3"/>
      <c r="BL14" s="3"/>
      <c r="BM14" s="3"/>
      <c r="BN14" s="3"/>
      <c r="BO14" s="6">
        <f>BF14+BG14+BH14</f>
        <v>29.35</v>
      </c>
      <c r="BP14" s="10">
        <f t="shared" si="60"/>
        <v>4</v>
      </c>
      <c r="BQ14" s="3">
        <f t="shared" si="61"/>
        <v>0</v>
      </c>
      <c r="BR14" s="11">
        <f t="shared" si="62"/>
        <v>33.35</v>
      </c>
      <c r="BS14" s="30">
        <f t="shared" si="63"/>
        <v>94.5127436281859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 t="shared" si="64"/>
        <v>0</v>
      </c>
      <c r="CD14" s="10">
        <f t="shared" si="65"/>
        <v>0</v>
      </c>
      <c r="CE14" s="3">
        <f t="shared" si="66"/>
        <v>0</v>
      </c>
      <c r="CF14" s="11">
        <f t="shared" si="67"/>
        <v>0</v>
      </c>
      <c r="CG14" s="30" t="e">
        <f t="shared" si="68"/>
        <v>#DIV/0!</v>
      </c>
      <c r="CH14" s="12"/>
      <c r="CI14" s="2"/>
      <c r="CJ14" s="3"/>
      <c r="CK14" s="3"/>
      <c r="CL14" s="3"/>
      <c r="CM14" s="3"/>
      <c r="CN14" s="3"/>
      <c r="CO14" s="6">
        <f t="shared" si="69"/>
        <v>0</v>
      </c>
      <c r="CP14" s="10">
        <f t="shared" si="70"/>
        <v>0</v>
      </c>
      <c r="CQ14" s="3">
        <f t="shared" si="71"/>
        <v>0</v>
      </c>
      <c r="CR14" s="11">
        <f t="shared" si="72"/>
        <v>0</v>
      </c>
      <c r="CS14" s="12"/>
      <c r="CT14" s="2"/>
      <c r="CU14" s="3"/>
      <c r="CV14" s="3"/>
      <c r="CW14" s="3"/>
      <c r="CX14" s="3"/>
      <c r="CY14" s="3"/>
      <c r="CZ14" s="6">
        <f t="shared" si="73"/>
        <v>0</v>
      </c>
      <c r="DA14" s="10">
        <f t="shared" si="74"/>
        <v>0</v>
      </c>
      <c r="DB14" s="3">
        <f t="shared" si="75"/>
        <v>0</v>
      </c>
      <c r="DC14" s="11">
        <f t="shared" si="76"/>
        <v>0</v>
      </c>
      <c r="DD14" s="12"/>
      <c r="DE14" s="2"/>
      <c r="DF14" s="3"/>
      <c r="DG14" s="3"/>
      <c r="DH14" s="3"/>
      <c r="DI14" s="3"/>
      <c r="DJ14" s="3"/>
      <c r="DK14" s="6">
        <f t="shared" si="77"/>
        <v>0</v>
      </c>
      <c r="DL14" s="10">
        <f t="shared" si="78"/>
        <v>0</v>
      </c>
      <c r="DM14" s="3">
        <f t="shared" si="79"/>
        <v>0</v>
      </c>
      <c r="DN14" s="11">
        <f t="shared" si="80"/>
        <v>0</v>
      </c>
    </row>
    <row r="15" spans="1:118" ht="15">
      <c r="A15" s="34">
        <v>4</v>
      </c>
      <c r="B15" s="35"/>
      <c r="C15" s="38" t="s">
        <v>42</v>
      </c>
      <c r="D15" s="9"/>
      <c r="E15" s="9" t="s">
        <v>41</v>
      </c>
      <c r="F15" s="31">
        <f t="shared" si="42"/>
        <v>312.1973341133191</v>
      </c>
      <c r="G15" s="32">
        <f t="shared" si="43"/>
        <v>157.64</v>
      </c>
      <c r="H15" s="21">
        <f t="shared" si="44"/>
        <v>90.64</v>
      </c>
      <c r="I15" s="7">
        <f t="shared" si="45"/>
        <v>15</v>
      </c>
      <c r="J15" s="23">
        <f t="shared" si="46"/>
        <v>52</v>
      </c>
      <c r="K15" s="12">
        <v>21.43</v>
      </c>
      <c r="L15" s="2"/>
      <c r="M15" s="2"/>
      <c r="N15" s="2"/>
      <c r="O15" s="2"/>
      <c r="P15" s="2"/>
      <c r="Q15" s="2"/>
      <c r="R15" s="3">
        <v>11</v>
      </c>
      <c r="S15" s="3">
        <v>1</v>
      </c>
      <c r="T15" s="3"/>
      <c r="U15" s="3"/>
      <c r="V15" s="3"/>
      <c r="W15" s="13"/>
      <c r="X15" s="6">
        <f t="shared" si="47"/>
        <v>21.43</v>
      </c>
      <c r="Y15" s="10">
        <f t="shared" si="48"/>
        <v>11</v>
      </c>
      <c r="Z15" s="3">
        <f t="shared" si="49"/>
        <v>5</v>
      </c>
      <c r="AA15" s="11">
        <f t="shared" si="50"/>
        <v>37.43</v>
      </c>
      <c r="AB15" s="30">
        <f t="shared" si="51"/>
        <v>86.3478493187283</v>
      </c>
      <c r="AC15" s="12">
        <v>23.27</v>
      </c>
      <c r="AD15" s="2"/>
      <c r="AE15" s="2"/>
      <c r="AF15" s="2"/>
      <c r="AG15" s="3">
        <v>31</v>
      </c>
      <c r="AH15" s="3"/>
      <c r="AI15" s="3"/>
      <c r="AJ15" s="3"/>
      <c r="AK15" s="3"/>
      <c r="AL15" s="3"/>
      <c r="AM15" s="6">
        <f t="shared" si="52"/>
        <v>23.27</v>
      </c>
      <c r="AN15" s="10">
        <f t="shared" si="53"/>
        <v>31</v>
      </c>
      <c r="AO15" s="3">
        <f t="shared" si="54"/>
        <v>0</v>
      </c>
      <c r="AP15" s="11">
        <f t="shared" si="55"/>
        <v>54.269999999999996</v>
      </c>
      <c r="AQ15" s="30">
        <f t="shared" si="56"/>
        <v>71.54965911184817</v>
      </c>
      <c r="AR15" s="12">
        <v>19.42</v>
      </c>
      <c r="AS15" s="2"/>
      <c r="AT15" s="2"/>
      <c r="AU15" s="3">
        <v>5</v>
      </c>
      <c r="AV15" s="3"/>
      <c r="AW15" s="3"/>
      <c r="AX15" s="3">
        <v>1</v>
      </c>
      <c r="AY15" s="3"/>
      <c r="AZ15" s="3"/>
      <c r="BA15" s="6">
        <f>AR15+AS15+AT15</f>
        <v>19.42</v>
      </c>
      <c r="BB15" s="10">
        <f t="shared" si="57"/>
        <v>5</v>
      </c>
      <c r="BC15" s="3">
        <f t="shared" si="58"/>
        <v>10</v>
      </c>
      <c r="BD15" s="11">
        <f>BA15+BB15+BC15</f>
        <v>34.42</v>
      </c>
      <c r="BE15" s="30">
        <f t="shared" si="59"/>
        <v>54.2998256827426</v>
      </c>
      <c r="BF15" s="12">
        <v>26.52</v>
      </c>
      <c r="BG15" s="2"/>
      <c r="BH15" s="2"/>
      <c r="BI15" s="3">
        <v>5</v>
      </c>
      <c r="BJ15" s="3"/>
      <c r="BK15" s="3"/>
      <c r="BL15" s="3"/>
      <c r="BM15" s="3"/>
      <c r="BN15" s="3"/>
      <c r="BO15" s="6">
        <f>BF15+BG15+BH15</f>
        <v>26.52</v>
      </c>
      <c r="BP15" s="10">
        <f t="shared" si="60"/>
        <v>5</v>
      </c>
      <c r="BQ15" s="3">
        <f t="shared" si="61"/>
        <v>0</v>
      </c>
      <c r="BR15" s="11">
        <f t="shared" si="62"/>
        <v>31.52</v>
      </c>
      <c r="BS15" s="54">
        <f t="shared" si="63"/>
        <v>100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 t="shared" si="64"/>
        <v>0</v>
      </c>
      <c r="CD15" s="10">
        <f t="shared" si="65"/>
        <v>0</v>
      </c>
      <c r="CE15" s="3">
        <f t="shared" si="66"/>
        <v>0</v>
      </c>
      <c r="CF15" s="11">
        <f t="shared" si="67"/>
        <v>0</v>
      </c>
      <c r="CG15" s="30" t="e">
        <f t="shared" si="68"/>
        <v>#DIV/0!</v>
      </c>
      <c r="CH15" s="12"/>
      <c r="CI15" s="2"/>
      <c r="CJ15" s="3"/>
      <c r="CK15" s="3"/>
      <c r="CL15" s="3"/>
      <c r="CM15" s="3"/>
      <c r="CN15" s="3"/>
      <c r="CO15" s="6">
        <f t="shared" si="69"/>
        <v>0</v>
      </c>
      <c r="CP15" s="10">
        <f t="shared" si="70"/>
        <v>0</v>
      </c>
      <c r="CQ15" s="3">
        <f t="shared" si="71"/>
        <v>0</v>
      </c>
      <c r="CR15" s="11">
        <f t="shared" si="72"/>
        <v>0</v>
      </c>
      <c r="CS15" s="12"/>
      <c r="CT15" s="2"/>
      <c r="CU15" s="3"/>
      <c r="CV15" s="3"/>
      <c r="CW15" s="3"/>
      <c r="CX15" s="3"/>
      <c r="CY15" s="3"/>
      <c r="CZ15" s="6">
        <f t="shared" si="73"/>
        <v>0</v>
      </c>
      <c r="DA15" s="10">
        <f t="shared" si="74"/>
        <v>0</v>
      </c>
      <c r="DB15" s="3">
        <f t="shared" si="75"/>
        <v>0</v>
      </c>
      <c r="DC15" s="11">
        <f t="shared" si="76"/>
        <v>0</v>
      </c>
      <c r="DD15" s="12"/>
      <c r="DE15" s="2"/>
      <c r="DF15" s="3"/>
      <c r="DG15" s="3"/>
      <c r="DH15" s="3"/>
      <c r="DI15" s="3"/>
      <c r="DJ15" s="3"/>
      <c r="DK15" s="6">
        <f t="shared" si="77"/>
        <v>0</v>
      </c>
      <c r="DL15" s="10">
        <f t="shared" si="78"/>
        <v>0</v>
      </c>
      <c r="DM15" s="3">
        <f t="shared" si="79"/>
        <v>0</v>
      </c>
      <c r="DN15" s="11">
        <f t="shared" si="80"/>
        <v>0</v>
      </c>
    </row>
    <row r="16" spans="1:118" ht="15">
      <c r="A16" s="34">
        <v>5</v>
      </c>
      <c r="B16" s="35"/>
      <c r="C16" s="8" t="s">
        <v>40</v>
      </c>
      <c r="D16" s="9"/>
      <c r="E16" s="9" t="s">
        <v>41</v>
      </c>
      <c r="F16" s="31">
        <f t="shared" si="42"/>
        <v>300.6246692777676</v>
      </c>
      <c r="G16" s="32">
        <f t="shared" si="43"/>
        <v>160.89000000000001</v>
      </c>
      <c r="H16" s="21">
        <f t="shared" si="44"/>
        <v>125.89000000000001</v>
      </c>
      <c r="I16" s="7">
        <f t="shared" si="45"/>
        <v>0</v>
      </c>
      <c r="J16" s="23">
        <f t="shared" si="46"/>
        <v>35</v>
      </c>
      <c r="K16" s="12">
        <v>34.84</v>
      </c>
      <c r="L16" s="2"/>
      <c r="M16" s="2"/>
      <c r="N16" s="2"/>
      <c r="O16" s="2"/>
      <c r="P16" s="2"/>
      <c r="Q16" s="2"/>
      <c r="R16" s="3">
        <v>5</v>
      </c>
      <c r="S16" s="3"/>
      <c r="T16" s="3"/>
      <c r="U16" s="3"/>
      <c r="V16" s="3"/>
      <c r="W16" s="13"/>
      <c r="X16" s="6">
        <f t="shared" si="47"/>
        <v>34.84</v>
      </c>
      <c r="Y16" s="10">
        <f t="shared" si="48"/>
        <v>5</v>
      </c>
      <c r="Z16" s="3">
        <f t="shared" si="49"/>
        <v>0</v>
      </c>
      <c r="AA16" s="11">
        <f t="shared" si="50"/>
        <v>39.84</v>
      </c>
      <c r="AB16" s="30">
        <f t="shared" si="51"/>
        <v>81.12449799196787</v>
      </c>
      <c r="AC16" s="26">
        <v>27.18</v>
      </c>
      <c r="AD16" s="2"/>
      <c r="AE16" s="2"/>
      <c r="AF16" s="2"/>
      <c r="AG16" s="3">
        <v>27</v>
      </c>
      <c r="AH16" s="3"/>
      <c r="AI16" s="3"/>
      <c r="AJ16" s="3"/>
      <c r="AK16" s="3"/>
      <c r="AL16" s="3"/>
      <c r="AM16" s="6">
        <f t="shared" si="52"/>
        <v>27.18</v>
      </c>
      <c r="AN16" s="10">
        <f t="shared" si="53"/>
        <v>27</v>
      </c>
      <c r="AO16" s="3">
        <f t="shared" si="54"/>
        <v>0</v>
      </c>
      <c r="AP16" s="11">
        <f t="shared" si="55"/>
        <v>54.18</v>
      </c>
      <c r="AQ16" s="30">
        <f t="shared" si="56"/>
        <v>71.66851236618679</v>
      </c>
      <c r="AR16" s="12">
        <v>29.16</v>
      </c>
      <c r="AS16" s="2"/>
      <c r="AT16" s="2"/>
      <c r="AU16" s="3">
        <v>1</v>
      </c>
      <c r="AV16" s="3"/>
      <c r="AW16" s="3"/>
      <c r="AX16" s="3"/>
      <c r="AY16" s="3"/>
      <c r="AZ16" s="3"/>
      <c r="BA16" s="6">
        <f>IF(AR16="DQ",0,AR16+AS16+AT16)</f>
        <v>29.16</v>
      </c>
      <c r="BB16" s="10">
        <f t="shared" si="57"/>
        <v>1</v>
      </c>
      <c r="BC16" s="3">
        <f t="shared" si="58"/>
        <v>0</v>
      </c>
      <c r="BD16" s="11">
        <f>IF(AR16="DQ",0,BA16+BB16+BC16)</f>
        <v>30.16</v>
      </c>
      <c r="BE16" s="30">
        <f t="shared" si="59"/>
        <v>61.96949602122016</v>
      </c>
      <c r="BF16" s="12">
        <v>34.71</v>
      </c>
      <c r="BG16" s="2"/>
      <c r="BH16" s="2"/>
      <c r="BI16" s="3">
        <v>2</v>
      </c>
      <c r="BJ16" s="3"/>
      <c r="BK16" s="3"/>
      <c r="BL16" s="3"/>
      <c r="BM16" s="3"/>
      <c r="BN16" s="3"/>
      <c r="BO16" s="6">
        <f>IF(BF16="DQ",0,BF16+BG16+BH16)</f>
        <v>34.71</v>
      </c>
      <c r="BP16" s="10">
        <f t="shared" si="60"/>
        <v>2</v>
      </c>
      <c r="BQ16" s="3">
        <f t="shared" si="61"/>
        <v>0</v>
      </c>
      <c r="BR16" s="11">
        <f t="shared" si="62"/>
        <v>36.71</v>
      </c>
      <c r="BS16" s="30">
        <f t="shared" si="63"/>
        <v>85.8621628983928</v>
      </c>
      <c r="BT16" s="12"/>
      <c r="BU16" s="2"/>
      <c r="BV16" s="2"/>
      <c r="BW16" s="3"/>
      <c r="BX16" s="3"/>
      <c r="BY16" s="3"/>
      <c r="BZ16" s="3"/>
      <c r="CA16" s="3"/>
      <c r="CB16" s="3"/>
      <c r="CC16" s="6">
        <f t="shared" si="64"/>
        <v>0</v>
      </c>
      <c r="CD16" s="10">
        <f t="shared" si="65"/>
        <v>0</v>
      </c>
      <c r="CE16" s="3">
        <f t="shared" si="66"/>
        <v>0</v>
      </c>
      <c r="CF16" s="11">
        <f t="shared" si="67"/>
        <v>0</v>
      </c>
      <c r="CG16" s="30" t="e">
        <f t="shared" si="68"/>
        <v>#DIV/0!</v>
      </c>
      <c r="CH16" s="12"/>
      <c r="CI16" s="2"/>
      <c r="CJ16" s="3"/>
      <c r="CK16" s="3"/>
      <c r="CL16" s="3"/>
      <c r="CM16" s="3"/>
      <c r="CN16" s="3"/>
      <c r="CO16" s="6">
        <f t="shared" si="69"/>
        <v>0</v>
      </c>
      <c r="CP16" s="10">
        <f t="shared" si="70"/>
        <v>0</v>
      </c>
      <c r="CQ16" s="3">
        <f t="shared" si="71"/>
        <v>0</v>
      </c>
      <c r="CR16" s="11">
        <f t="shared" si="72"/>
        <v>0</v>
      </c>
      <c r="CS16" s="12"/>
      <c r="CT16" s="2"/>
      <c r="CU16" s="3"/>
      <c r="CV16" s="3"/>
      <c r="CW16" s="3"/>
      <c r="CX16" s="3"/>
      <c r="CY16" s="3"/>
      <c r="CZ16" s="6">
        <f t="shared" si="73"/>
        <v>0</v>
      </c>
      <c r="DA16" s="10">
        <f t="shared" si="74"/>
        <v>0</v>
      </c>
      <c r="DB16" s="3">
        <f t="shared" si="75"/>
        <v>0</v>
      </c>
      <c r="DC16" s="11">
        <f t="shared" si="76"/>
        <v>0</v>
      </c>
      <c r="DD16" s="12"/>
      <c r="DE16" s="2"/>
      <c r="DF16" s="3"/>
      <c r="DG16" s="3"/>
      <c r="DH16" s="3"/>
      <c r="DI16" s="3"/>
      <c r="DJ16" s="3"/>
      <c r="DK16" s="6">
        <f t="shared" si="77"/>
        <v>0</v>
      </c>
      <c r="DL16" s="10">
        <f t="shared" si="78"/>
        <v>0</v>
      </c>
      <c r="DM16" s="3">
        <f t="shared" si="79"/>
        <v>0</v>
      </c>
      <c r="DN16" s="11">
        <f t="shared" si="80"/>
        <v>0</v>
      </c>
    </row>
    <row r="17" spans="1:118" ht="15">
      <c r="A17" s="34">
        <v>7</v>
      </c>
      <c r="B17" s="35"/>
      <c r="C17" s="38" t="s">
        <v>57</v>
      </c>
      <c r="D17" s="25"/>
      <c r="E17" s="9" t="s">
        <v>41</v>
      </c>
      <c r="F17" s="31">
        <f t="shared" si="42"/>
        <v>261.1782430443258</v>
      </c>
      <c r="G17" s="32">
        <f t="shared" si="43"/>
        <v>257.16</v>
      </c>
      <c r="H17" s="21">
        <f t="shared" si="44"/>
        <v>99.16000000000001</v>
      </c>
      <c r="I17" s="7">
        <f t="shared" si="45"/>
        <v>40</v>
      </c>
      <c r="J17" s="23">
        <f t="shared" si="46"/>
        <v>118</v>
      </c>
      <c r="K17" s="12">
        <v>28.48</v>
      </c>
      <c r="L17" s="2"/>
      <c r="M17" s="2"/>
      <c r="N17" s="2"/>
      <c r="O17" s="2"/>
      <c r="P17" s="27"/>
      <c r="Q17" s="2"/>
      <c r="R17" s="3">
        <v>5</v>
      </c>
      <c r="S17" s="3"/>
      <c r="T17" s="3"/>
      <c r="U17" s="3"/>
      <c r="V17" s="3"/>
      <c r="W17" s="13"/>
      <c r="X17" s="6">
        <f t="shared" si="47"/>
        <v>28.48</v>
      </c>
      <c r="Y17" s="10">
        <f t="shared" si="48"/>
        <v>5</v>
      </c>
      <c r="Z17" s="3">
        <f t="shared" si="49"/>
        <v>0</v>
      </c>
      <c r="AA17" s="11">
        <f t="shared" si="50"/>
        <v>33.480000000000004</v>
      </c>
      <c r="AB17" s="30">
        <f t="shared" si="51"/>
        <v>96.53524492234169</v>
      </c>
      <c r="AC17" s="12">
        <v>21.22</v>
      </c>
      <c r="AD17" s="2"/>
      <c r="AE17" s="2"/>
      <c r="AF17" s="2"/>
      <c r="AG17" s="3">
        <v>105</v>
      </c>
      <c r="AH17" s="3"/>
      <c r="AI17" s="3">
        <v>2</v>
      </c>
      <c r="AJ17" s="3"/>
      <c r="AK17" s="3"/>
      <c r="AL17" s="3"/>
      <c r="AM17" s="6">
        <f t="shared" si="52"/>
        <v>21.22</v>
      </c>
      <c r="AN17" s="10">
        <f t="shared" si="53"/>
        <v>105</v>
      </c>
      <c r="AO17" s="3">
        <f t="shared" si="54"/>
        <v>20</v>
      </c>
      <c r="AP17" s="11">
        <f t="shared" si="55"/>
        <v>146.22</v>
      </c>
      <c r="AQ17" s="30">
        <f t="shared" si="56"/>
        <v>26.555874709342085</v>
      </c>
      <c r="AR17" s="12">
        <v>20.73</v>
      </c>
      <c r="AS17" s="2"/>
      <c r="AT17" s="2"/>
      <c r="AU17" s="3">
        <v>4</v>
      </c>
      <c r="AV17" s="3"/>
      <c r="AW17" s="3"/>
      <c r="AX17" s="3">
        <v>2</v>
      </c>
      <c r="AY17" s="3"/>
      <c r="AZ17" s="3"/>
      <c r="BA17" s="6">
        <f aca="true" t="shared" si="81" ref="BA17:BA24">AR17+AS17+AT17</f>
        <v>20.73</v>
      </c>
      <c r="BB17" s="10">
        <f t="shared" si="57"/>
        <v>4</v>
      </c>
      <c r="BC17" s="3">
        <f t="shared" si="58"/>
        <v>20</v>
      </c>
      <c r="BD17" s="11">
        <f aca="true" t="shared" si="82" ref="BD17:BD24">BA17+BB17+BC17</f>
        <v>44.730000000000004</v>
      </c>
      <c r="BE17" s="30">
        <f t="shared" si="59"/>
        <v>41.78403755868544</v>
      </c>
      <c r="BF17" s="12">
        <v>28.73</v>
      </c>
      <c r="BG17" s="2"/>
      <c r="BH17" s="2"/>
      <c r="BI17" s="3">
        <v>4</v>
      </c>
      <c r="BJ17" s="3"/>
      <c r="BK17" s="3"/>
      <c r="BL17" s="3"/>
      <c r="BM17" s="3"/>
      <c r="BN17" s="3"/>
      <c r="BO17" s="6">
        <f aca="true" t="shared" si="83" ref="BO17:BO24">BF17+BG17+BH17</f>
        <v>28.73</v>
      </c>
      <c r="BP17" s="10">
        <f t="shared" si="60"/>
        <v>4</v>
      </c>
      <c r="BQ17" s="3">
        <f t="shared" si="61"/>
        <v>0</v>
      </c>
      <c r="BR17" s="11">
        <f t="shared" si="62"/>
        <v>32.730000000000004</v>
      </c>
      <c r="BS17" s="30">
        <f t="shared" si="63"/>
        <v>96.3030858539566</v>
      </c>
      <c r="BT17" s="12"/>
      <c r="BU17" s="2"/>
      <c r="BV17" s="2"/>
      <c r="BW17" s="3"/>
      <c r="BX17" s="3"/>
      <c r="BY17" s="3"/>
      <c r="BZ17" s="3"/>
      <c r="CA17" s="3"/>
      <c r="CB17" s="3"/>
      <c r="CC17" s="6">
        <f t="shared" si="64"/>
        <v>0</v>
      </c>
      <c r="CD17" s="10">
        <f t="shared" si="65"/>
        <v>0</v>
      </c>
      <c r="CE17" s="3">
        <f t="shared" si="66"/>
        <v>0</v>
      </c>
      <c r="CF17" s="11">
        <f t="shared" si="67"/>
        <v>0</v>
      </c>
      <c r="CG17" s="30" t="e">
        <f t="shared" si="68"/>
        <v>#DIV/0!</v>
      </c>
      <c r="CH17" s="12"/>
      <c r="CI17" s="2"/>
      <c r="CJ17" s="3"/>
      <c r="CK17" s="3"/>
      <c r="CL17" s="3"/>
      <c r="CM17" s="3"/>
      <c r="CN17" s="3"/>
      <c r="CO17" s="6">
        <f t="shared" si="69"/>
        <v>0</v>
      </c>
      <c r="CP17" s="10">
        <f t="shared" si="70"/>
        <v>0</v>
      </c>
      <c r="CQ17" s="3">
        <f t="shared" si="71"/>
        <v>0</v>
      </c>
      <c r="CR17" s="11">
        <f t="shared" si="72"/>
        <v>0</v>
      </c>
      <c r="CS17" s="12"/>
      <c r="CT17" s="2"/>
      <c r="CU17" s="3"/>
      <c r="CV17" s="3"/>
      <c r="CW17" s="3"/>
      <c r="CX17" s="3"/>
      <c r="CY17" s="3"/>
      <c r="CZ17" s="6">
        <f t="shared" si="73"/>
        <v>0</v>
      </c>
      <c r="DA17" s="10">
        <f t="shared" si="74"/>
        <v>0</v>
      </c>
      <c r="DB17" s="3">
        <f t="shared" si="75"/>
        <v>0</v>
      </c>
      <c r="DC17" s="11">
        <f t="shared" si="76"/>
        <v>0</v>
      </c>
      <c r="DD17" s="12"/>
      <c r="DE17" s="2"/>
      <c r="DF17" s="3"/>
      <c r="DG17" s="3"/>
      <c r="DH17" s="3"/>
      <c r="DI17" s="3"/>
      <c r="DJ17" s="3"/>
      <c r="DK17" s="6">
        <f t="shared" si="77"/>
        <v>0</v>
      </c>
      <c r="DL17" s="10">
        <f t="shared" si="78"/>
        <v>0</v>
      </c>
      <c r="DM17" s="3">
        <f t="shared" si="79"/>
        <v>0</v>
      </c>
      <c r="DN17" s="11">
        <f t="shared" si="80"/>
        <v>0</v>
      </c>
    </row>
    <row r="18" spans="1:118" ht="15">
      <c r="A18" s="34">
        <v>8</v>
      </c>
      <c r="B18" s="35"/>
      <c r="C18" s="38" t="s">
        <v>61</v>
      </c>
      <c r="D18" s="9"/>
      <c r="E18" s="39" t="s">
        <v>41</v>
      </c>
      <c r="F18" s="31">
        <f t="shared" si="42"/>
        <v>254.31193770591435</v>
      </c>
      <c r="G18" s="32">
        <f t="shared" si="43"/>
        <v>206.38</v>
      </c>
      <c r="H18" s="21">
        <f t="shared" si="44"/>
        <v>115.38</v>
      </c>
      <c r="I18" s="7">
        <f t="shared" si="45"/>
        <v>15</v>
      </c>
      <c r="J18" s="23">
        <f t="shared" si="46"/>
        <v>76</v>
      </c>
      <c r="K18" s="12">
        <v>23.38</v>
      </c>
      <c r="L18" s="2"/>
      <c r="M18" s="2"/>
      <c r="N18" s="2"/>
      <c r="O18" s="2"/>
      <c r="P18" s="2"/>
      <c r="Q18" s="2"/>
      <c r="R18" s="3">
        <v>10</v>
      </c>
      <c r="S18" s="3"/>
      <c r="T18" s="3"/>
      <c r="U18" s="3"/>
      <c r="V18" s="3"/>
      <c r="W18" s="13"/>
      <c r="X18" s="6">
        <f t="shared" si="47"/>
        <v>23.38</v>
      </c>
      <c r="Y18" s="10">
        <f t="shared" si="48"/>
        <v>10</v>
      </c>
      <c r="Z18" s="3">
        <f t="shared" si="49"/>
        <v>0</v>
      </c>
      <c r="AA18" s="11">
        <f t="shared" si="50"/>
        <v>33.379999999999995</v>
      </c>
      <c r="AB18" s="30">
        <f t="shared" si="51"/>
        <v>96.82444577591373</v>
      </c>
      <c r="AC18" s="12">
        <v>28.57</v>
      </c>
      <c r="AD18" s="2"/>
      <c r="AE18" s="2"/>
      <c r="AF18" s="2"/>
      <c r="AG18" s="3">
        <v>54</v>
      </c>
      <c r="AH18" s="3"/>
      <c r="AI18" s="3"/>
      <c r="AJ18" s="3"/>
      <c r="AK18" s="3"/>
      <c r="AL18" s="3"/>
      <c r="AM18" s="6">
        <f t="shared" si="52"/>
        <v>28.57</v>
      </c>
      <c r="AN18" s="10">
        <f t="shared" si="53"/>
        <v>54</v>
      </c>
      <c r="AO18" s="3">
        <f t="shared" si="54"/>
        <v>0</v>
      </c>
      <c r="AP18" s="11">
        <f t="shared" si="55"/>
        <v>82.57</v>
      </c>
      <c r="AQ18" s="30">
        <f t="shared" si="56"/>
        <v>47.02676516894756</v>
      </c>
      <c r="AR18" s="12">
        <v>31.19</v>
      </c>
      <c r="AS18" s="2"/>
      <c r="AT18" s="2"/>
      <c r="AU18" s="3">
        <v>3</v>
      </c>
      <c r="AV18" s="3"/>
      <c r="AW18" s="3"/>
      <c r="AX18" s="3">
        <v>1</v>
      </c>
      <c r="AY18" s="3"/>
      <c r="AZ18" s="3"/>
      <c r="BA18" s="6">
        <f t="shared" si="81"/>
        <v>31.19</v>
      </c>
      <c r="BB18" s="10">
        <f t="shared" si="57"/>
        <v>3</v>
      </c>
      <c r="BC18" s="3">
        <f t="shared" si="58"/>
        <v>10</v>
      </c>
      <c r="BD18" s="11">
        <f t="shared" si="82"/>
        <v>44.19</v>
      </c>
      <c r="BE18" s="30">
        <f t="shared" si="59"/>
        <v>42.29463679565513</v>
      </c>
      <c r="BF18" s="12">
        <v>32.24</v>
      </c>
      <c r="BG18" s="2"/>
      <c r="BH18" s="2"/>
      <c r="BI18" s="3">
        <v>9</v>
      </c>
      <c r="BJ18" s="3">
        <v>1</v>
      </c>
      <c r="BK18" s="3"/>
      <c r="BL18" s="3"/>
      <c r="BM18" s="3"/>
      <c r="BN18" s="3"/>
      <c r="BO18" s="6">
        <f t="shared" si="83"/>
        <v>32.24</v>
      </c>
      <c r="BP18" s="10">
        <f t="shared" si="60"/>
        <v>9</v>
      </c>
      <c r="BQ18" s="3">
        <f t="shared" si="61"/>
        <v>5</v>
      </c>
      <c r="BR18" s="11">
        <f t="shared" si="62"/>
        <v>46.24</v>
      </c>
      <c r="BS18" s="30">
        <f t="shared" si="63"/>
        <v>68.16608996539793</v>
      </c>
      <c r="BT18" s="12"/>
      <c r="BU18" s="2"/>
      <c r="BV18" s="2"/>
      <c r="BW18" s="3"/>
      <c r="BX18" s="3"/>
      <c r="BY18" s="3"/>
      <c r="BZ18" s="3"/>
      <c r="CA18" s="3"/>
      <c r="CB18" s="3"/>
      <c r="CC18" s="6">
        <f t="shared" si="64"/>
        <v>0</v>
      </c>
      <c r="CD18" s="10">
        <f t="shared" si="65"/>
        <v>0</v>
      </c>
      <c r="CE18" s="3">
        <f t="shared" si="66"/>
        <v>0</v>
      </c>
      <c r="CF18" s="11">
        <f t="shared" si="67"/>
        <v>0</v>
      </c>
      <c r="CG18" s="30" t="e">
        <f t="shared" si="68"/>
        <v>#DIV/0!</v>
      </c>
      <c r="CH18" s="12"/>
      <c r="CI18" s="2"/>
      <c r="CJ18" s="3"/>
      <c r="CK18" s="3"/>
      <c r="CL18" s="3"/>
      <c r="CM18" s="3"/>
      <c r="CN18" s="3"/>
      <c r="CO18" s="6">
        <f t="shared" si="69"/>
        <v>0</v>
      </c>
      <c r="CP18" s="10">
        <f t="shared" si="70"/>
        <v>0</v>
      </c>
      <c r="CQ18" s="3">
        <f t="shared" si="71"/>
        <v>0</v>
      </c>
      <c r="CR18" s="11">
        <f t="shared" si="72"/>
        <v>0</v>
      </c>
      <c r="CS18" s="12"/>
      <c r="CT18" s="2"/>
      <c r="CU18" s="3"/>
      <c r="CV18" s="3"/>
      <c r="CW18" s="3"/>
      <c r="CX18" s="3"/>
      <c r="CY18" s="3"/>
      <c r="CZ18" s="6">
        <f t="shared" si="73"/>
        <v>0</v>
      </c>
      <c r="DA18" s="10">
        <f t="shared" si="74"/>
        <v>0</v>
      </c>
      <c r="DB18" s="3">
        <f t="shared" si="75"/>
        <v>0</v>
      </c>
      <c r="DC18" s="11">
        <f t="shared" si="76"/>
        <v>0</v>
      </c>
      <c r="DD18" s="12"/>
      <c r="DE18" s="2"/>
      <c r="DF18" s="3"/>
      <c r="DG18" s="3"/>
      <c r="DH18" s="3"/>
      <c r="DI18" s="3"/>
      <c r="DJ18" s="3"/>
      <c r="DK18" s="6">
        <f t="shared" si="77"/>
        <v>0</v>
      </c>
      <c r="DL18" s="10">
        <f t="shared" si="78"/>
        <v>0</v>
      </c>
      <c r="DM18" s="3">
        <f t="shared" si="79"/>
        <v>0</v>
      </c>
      <c r="DN18" s="11">
        <f t="shared" si="80"/>
        <v>0</v>
      </c>
    </row>
    <row r="19" spans="1:118" ht="15">
      <c r="A19" s="34">
        <v>10</v>
      </c>
      <c r="B19" s="35"/>
      <c r="C19" s="38" t="s">
        <v>63</v>
      </c>
      <c r="D19" s="25"/>
      <c r="E19" s="39" t="s">
        <v>41</v>
      </c>
      <c r="F19" s="31">
        <f t="shared" si="42"/>
        <v>253.19606458341073</v>
      </c>
      <c r="G19" s="32">
        <f t="shared" si="43"/>
        <v>188.7</v>
      </c>
      <c r="H19" s="21">
        <f t="shared" si="44"/>
        <v>181.7</v>
      </c>
      <c r="I19" s="7">
        <f t="shared" si="45"/>
        <v>0</v>
      </c>
      <c r="J19" s="52">
        <f t="shared" si="46"/>
        <v>7</v>
      </c>
      <c r="K19" s="12">
        <v>50.53</v>
      </c>
      <c r="L19" s="2"/>
      <c r="M19" s="2"/>
      <c r="N19" s="2"/>
      <c r="O19" s="2"/>
      <c r="P19" s="2"/>
      <c r="Q19" s="2"/>
      <c r="R19" s="3">
        <v>0</v>
      </c>
      <c r="S19" s="3"/>
      <c r="T19" s="3"/>
      <c r="U19" s="3"/>
      <c r="V19" s="3"/>
      <c r="W19" s="13"/>
      <c r="X19" s="6">
        <f t="shared" si="47"/>
        <v>50.53</v>
      </c>
      <c r="Y19" s="10">
        <f t="shared" si="48"/>
        <v>0</v>
      </c>
      <c r="Z19" s="3">
        <f t="shared" si="49"/>
        <v>0</v>
      </c>
      <c r="AA19" s="11">
        <f t="shared" si="50"/>
        <v>50.53</v>
      </c>
      <c r="AB19" s="30">
        <f t="shared" si="51"/>
        <v>63.96200277063131</v>
      </c>
      <c r="AC19" s="12">
        <v>49.69</v>
      </c>
      <c r="AD19" s="2"/>
      <c r="AE19" s="2"/>
      <c r="AF19" s="2"/>
      <c r="AG19" s="3">
        <v>4</v>
      </c>
      <c r="AH19" s="3"/>
      <c r="AI19" s="3"/>
      <c r="AJ19" s="3"/>
      <c r="AK19" s="3"/>
      <c r="AL19" s="3"/>
      <c r="AM19" s="6">
        <f t="shared" si="52"/>
        <v>49.69</v>
      </c>
      <c r="AN19" s="10">
        <f t="shared" si="53"/>
        <v>4</v>
      </c>
      <c r="AO19" s="3">
        <f t="shared" si="54"/>
        <v>0</v>
      </c>
      <c r="AP19" s="11">
        <f t="shared" si="55"/>
        <v>53.69</v>
      </c>
      <c r="AQ19" s="30">
        <f t="shared" si="56"/>
        <v>72.32259266157571</v>
      </c>
      <c r="AR19" s="12">
        <v>35.26</v>
      </c>
      <c r="AS19" s="2"/>
      <c r="AT19" s="2"/>
      <c r="AU19" s="3">
        <v>1</v>
      </c>
      <c r="AV19" s="3"/>
      <c r="AW19" s="3"/>
      <c r="AX19" s="3"/>
      <c r="AY19" s="3"/>
      <c r="AZ19" s="3"/>
      <c r="BA19" s="6">
        <f t="shared" si="81"/>
        <v>35.26</v>
      </c>
      <c r="BB19" s="10">
        <f t="shared" si="57"/>
        <v>1</v>
      </c>
      <c r="BC19" s="3">
        <f t="shared" si="58"/>
        <v>0</v>
      </c>
      <c r="BD19" s="11">
        <f t="shared" si="82"/>
        <v>36.26</v>
      </c>
      <c r="BE19" s="30">
        <f t="shared" si="59"/>
        <v>51.54440154440155</v>
      </c>
      <c r="BF19" s="12">
        <v>46.22</v>
      </c>
      <c r="BG19" s="2"/>
      <c r="BH19" s="2"/>
      <c r="BI19" s="3">
        <v>2</v>
      </c>
      <c r="BJ19" s="3"/>
      <c r="BK19" s="3"/>
      <c r="BL19" s="3"/>
      <c r="BM19" s="3"/>
      <c r="BN19" s="3"/>
      <c r="BO19" s="6">
        <f t="shared" si="83"/>
        <v>46.22</v>
      </c>
      <c r="BP19" s="10">
        <f t="shared" si="60"/>
        <v>2</v>
      </c>
      <c r="BQ19" s="3">
        <f t="shared" si="61"/>
        <v>0</v>
      </c>
      <c r="BR19" s="11">
        <f t="shared" si="62"/>
        <v>48.22</v>
      </c>
      <c r="BS19" s="30">
        <f t="shared" si="63"/>
        <v>65.36706760680215</v>
      </c>
      <c r="BT19" s="12"/>
      <c r="BU19" s="2"/>
      <c r="BV19" s="2"/>
      <c r="BW19" s="3"/>
      <c r="BX19" s="3"/>
      <c r="BY19" s="3"/>
      <c r="BZ19" s="3"/>
      <c r="CA19" s="3"/>
      <c r="CB19" s="3"/>
      <c r="CC19" s="6">
        <f t="shared" si="64"/>
        <v>0</v>
      </c>
      <c r="CD19" s="10">
        <f t="shared" si="65"/>
        <v>0</v>
      </c>
      <c r="CE19" s="3">
        <f t="shared" si="66"/>
        <v>0</v>
      </c>
      <c r="CF19" s="11">
        <f t="shared" si="67"/>
        <v>0</v>
      </c>
      <c r="CG19" s="30" t="e">
        <f t="shared" si="68"/>
        <v>#DIV/0!</v>
      </c>
      <c r="CH19" s="12"/>
      <c r="CI19" s="2"/>
      <c r="CJ19" s="3"/>
      <c r="CK19" s="3"/>
      <c r="CL19" s="3"/>
      <c r="CM19" s="3"/>
      <c r="CN19" s="3"/>
      <c r="CO19" s="6">
        <f t="shared" si="69"/>
        <v>0</v>
      </c>
      <c r="CP19" s="10">
        <f t="shared" si="70"/>
        <v>0</v>
      </c>
      <c r="CQ19" s="3">
        <f t="shared" si="71"/>
        <v>0</v>
      </c>
      <c r="CR19" s="11">
        <f t="shared" si="72"/>
        <v>0</v>
      </c>
      <c r="CS19" s="12"/>
      <c r="CT19" s="2"/>
      <c r="CU19" s="3"/>
      <c r="CV19" s="3"/>
      <c r="CW19" s="3"/>
      <c r="CX19" s="3"/>
      <c r="CY19" s="3"/>
      <c r="CZ19" s="6">
        <f t="shared" si="73"/>
        <v>0</v>
      </c>
      <c r="DA19" s="10">
        <f t="shared" si="74"/>
        <v>0</v>
      </c>
      <c r="DB19" s="3">
        <f t="shared" si="75"/>
        <v>0</v>
      </c>
      <c r="DC19" s="11">
        <f t="shared" si="76"/>
        <v>0</v>
      </c>
      <c r="DD19" s="12"/>
      <c r="DE19" s="2"/>
      <c r="DF19" s="3"/>
      <c r="DG19" s="3"/>
      <c r="DH19" s="3"/>
      <c r="DI19" s="3"/>
      <c r="DJ19" s="3"/>
      <c r="DK19" s="6">
        <f t="shared" si="77"/>
        <v>0</v>
      </c>
      <c r="DL19" s="10">
        <f t="shared" si="78"/>
        <v>0</v>
      </c>
      <c r="DM19" s="3">
        <f t="shared" si="79"/>
        <v>0</v>
      </c>
      <c r="DN19" s="11">
        <f t="shared" si="80"/>
        <v>0</v>
      </c>
    </row>
    <row r="20" spans="1:118" ht="15">
      <c r="A20" s="34">
        <v>11</v>
      </c>
      <c r="B20" s="35"/>
      <c r="C20" s="38" t="s">
        <v>44</v>
      </c>
      <c r="D20" s="9"/>
      <c r="E20" s="9" t="s">
        <v>41</v>
      </c>
      <c r="F20" s="31">
        <f t="shared" si="42"/>
        <v>250.98550689086596</v>
      </c>
      <c r="G20" s="32">
        <f t="shared" si="43"/>
        <v>222.25</v>
      </c>
      <c r="H20" s="21">
        <f t="shared" si="44"/>
        <v>76.25</v>
      </c>
      <c r="I20" s="7">
        <f t="shared" si="45"/>
        <v>30</v>
      </c>
      <c r="J20" s="23">
        <f t="shared" si="46"/>
        <v>116</v>
      </c>
      <c r="K20" s="12">
        <v>20.06</v>
      </c>
      <c r="L20" s="2"/>
      <c r="M20" s="2"/>
      <c r="N20" s="2"/>
      <c r="O20" s="2"/>
      <c r="P20" s="2"/>
      <c r="Q20" s="2"/>
      <c r="R20" s="3">
        <v>41</v>
      </c>
      <c r="S20" s="3"/>
      <c r="T20" s="3"/>
      <c r="U20" s="3"/>
      <c r="V20" s="3"/>
      <c r="W20" s="13"/>
      <c r="X20" s="6">
        <f t="shared" si="47"/>
        <v>20.06</v>
      </c>
      <c r="Y20" s="10">
        <f t="shared" si="48"/>
        <v>41</v>
      </c>
      <c r="Z20" s="3">
        <f t="shared" si="49"/>
        <v>0</v>
      </c>
      <c r="AA20" s="11">
        <f t="shared" si="50"/>
        <v>61.06</v>
      </c>
      <c r="AB20" s="30">
        <f t="shared" si="51"/>
        <v>52.931542744841146</v>
      </c>
      <c r="AC20" s="12">
        <v>21.79</v>
      </c>
      <c r="AD20" s="2"/>
      <c r="AE20" s="2"/>
      <c r="AF20" s="2"/>
      <c r="AG20" s="3">
        <v>57</v>
      </c>
      <c r="AH20" s="3"/>
      <c r="AI20" s="3">
        <v>2</v>
      </c>
      <c r="AJ20" s="3"/>
      <c r="AK20" s="3"/>
      <c r="AL20" s="3"/>
      <c r="AM20" s="6">
        <f t="shared" si="52"/>
        <v>21.79</v>
      </c>
      <c r="AN20" s="10">
        <f t="shared" si="53"/>
        <v>57</v>
      </c>
      <c r="AO20" s="3">
        <f t="shared" si="54"/>
        <v>20</v>
      </c>
      <c r="AP20" s="11">
        <f t="shared" si="55"/>
        <v>98.78999999999999</v>
      </c>
      <c r="AQ20" s="30">
        <f t="shared" si="56"/>
        <v>39.305597732564024</v>
      </c>
      <c r="AR20" s="12">
        <v>14.44</v>
      </c>
      <c r="AS20" s="2"/>
      <c r="AT20" s="2"/>
      <c r="AU20" s="3">
        <v>1</v>
      </c>
      <c r="AV20" s="3"/>
      <c r="AW20" s="3"/>
      <c r="AX20" s="3">
        <v>1</v>
      </c>
      <c r="AY20" s="3"/>
      <c r="AZ20" s="3"/>
      <c r="BA20" s="6">
        <f t="shared" si="81"/>
        <v>14.44</v>
      </c>
      <c r="BB20" s="10">
        <f t="shared" si="57"/>
        <v>1</v>
      </c>
      <c r="BC20" s="3">
        <f t="shared" si="58"/>
        <v>10</v>
      </c>
      <c r="BD20" s="11">
        <f t="shared" si="82"/>
        <v>25.439999999999998</v>
      </c>
      <c r="BE20" s="30">
        <f t="shared" si="59"/>
        <v>73.46698113207549</v>
      </c>
      <c r="BF20" s="12">
        <v>19.96</v>
      </c>
      <c r="BG20" s="2"/>
      <c r="BH20" s="2"/>
      <c r="BI20" s="3">
        <v>17</v>
      </c>
      <c r="BJ20" s="3"/>
      <c r="BK20" s="3"/>
      <c r="BL20" s="3"/>
      <c r="BM20" s="3"/>
      <c r="BN20" s="3"/>
      <c r="BO20" s="6">
        <f t="shared" si="83"/>
        <v>19.96</v>
      </c>
      <c r="BP20" s="10">
        <f t="shared" si="60"/>
        <v>17</v>
      </c>
      <c r="BQ20" s="3">
        <f t="shared" si="61"/>
        <v>0</v>
      </c>
      <c r="BR20" s="11">
        <f t="shared" si="62"/>
        <v>36.96</v>
      </c>
      <c r="BS20" s="30">
        <f t="shared" si="63"/>
        <v>85.28138528138528</v>
      </c>
      <c r="BT20" s="12"/>
      <c r="BU20" s="2"/>
      <c r="BV20" s="2"/>
      <c r="BW20" s="3"/>
      <c r="BX20" s="3"/>
      <c r="BY20" s="3"/>
      <c r="BZ20" s="3"/>
      <c r="CA20" s="3"/>
      <c r="CB20" s="3"/>
      <c r="CC20" s="6">
        <f t="shared" si="64"/>
        <v>0</v>
      </c>
      <c r="CD20" s="10">
        <f t="shared" si="65"/>
        <v>0</v>
      </c>
      <c r="CE20" s="3">
        <f t="shared" si="66"/>
        <v>0</v>
      </c>
      <c r="CF20" s="11">
        <f t="shared" si="67"/>
        <v>0</v>
      </c>
      <c r="CG20" s="30" t="e">
        <f t="shared" si="68"/>
        <v>#DIV/0!</v>
      </c>
      <c r="CH20" s="12"/>
      <c r="CI20" s="2"/>
      <c r="CJ20" s="3"/>
      <c r="CK20" s="3"/>
      <c r="CL20" s="3"/>
      <c r="CM20" s="3"/>
      <c r="CN20" s="3"/>
      <c r="CO20" s="6">
        <f t="shared" si="69"/>
        <v>0</v>
      </c>
      <c r="CP20" s="10">
        <f t="shared" si="70"/>
        <v>0</v>
      </c>
      <c r="CQ20" s="3">
        <f t="shared" si="71"/>
        <v>0</v>
      </c>
      <c r="CR20" s="11">
        <f t="shared" si="72"/>
        <v>0</v>
      </c>
      <c r="CS20" s="12"/>
      <c r="CT20" s="2"/>
      <c r="CU20" s="3"/>
      <c r="CV20" s="3"/>
      <c r="CW20" s="3"/>
      <c r="CX20" s="3"/>
      <c r="CY20" s="3"/>
      <c r="CZ20" s="6">
        <f t="shared" si="73"/>
        <v>0</v>
      </c>
      <c r="DA20" s="10">
        <f t="shared" si="74"/>
        <v>0</v>
      </c>
      <c r="DB20" s="3">
        <f t="shared" si="75"/>
        <v>0</v>
      </c>
      <c r="DC20" s="11">
        <f t="shared" si="76"/>
        <v>0</v>
      </c>
      <c r="DD20" s="12"/>
      <c r="DE20" s="2"/>
      <c r="DF20" s="3"/>
      <c r="DG20" s="3"/>
      <c r="DH20" s="3"/>
      <c r="DI20" s="3"/>
      <c r="DJ20" s="3"/>
      <c r="DK20" s="6">
        <f t="shared" si="77"/>
        <v>0</v>
      </c>
      <c r="DL20" s="10">
        <f t="shared" si="78"/>
        <v>0</v>
      </c>
      <c r="DM20" s="3">
        <f t="shared" si="79"/>
        <v>0</v>
      </c>
      <c r="DN20" s="11">
        <f t="shared" si="80"/>
        <v>0</v>
      </c>
    </row>
    <row r="21" spans="1:118" ht="15">
      <c r="A21" s="34">
        <v>13</v>
      </c>
      <c r="B21" s="35"/>
      <c r="C21" s="38" t="s">
        <v>62</v>
      </c>
      <c r="D21" s="25"/>
      <c r="E21" s="39" t="s">
        <v>41</v>
      </c>
      <c r="F21" s="31">
        <f t="shared" si="42"/>
        <v>218.62981744709256</v>
      </c>
      <c r="G21" s="32">
        <f t="shared" si="43"/>
        <v>227.2</v>
      </c>
      <c r="H21" s="21">
        <f t="shared" si="44"/>
        <v>149.2</v>
      </c>
      <c r="I21" s="7">
        <f t="shared" si="45"/>
        <v>15</v>
      </c>
      <c r="J21" s="23">
        <f t="shared" si="46"/>
        <v>63</v>
      </c>
      <c r="K21" s="12">
        <v>41.74</v>
      </c>
      <c r="L21" s="2"/>
      <c r="M21" s="2"/>
      <c r="N21" s="2"/>
      <c r="O21" s="2"/>
      <c r="P21" s="2"/>
      <c r="Q21" s="2"/>
      <c r="R21" s="3">
        <v>1</v>
      </c>
      <c r="S21" s="3"/>
      <c r="T21" s="3"/>
      <c r="U21" s="3"/>
      <c r="V21" s="3"/>
      <c r="W21" s="13"/>
      <c r="X21" s="6">
        <f t="shared" si="47"/>
        <v>41.74</v>
      </c>
      <c r="Y21" s="10">
        <f t="shared" si="48"/>
        <v>1</v>
      </c>
      <c r="Z21" s="3">
        <f t="shared" si="49"/>
        <v>0</v>
      </c>
      <c r="AA21" s="11">
        <f t="shared" si="50"/>
        <v>42.74</v>
      </c>
      <c r="AB21" s="30">
        <f t="shared" si="51"/>
        <v>75.6200280767431</v>
      </c>
      <c r="AC21" s="12">
        <v>35.68</v>
      </c>
      <c r="AD21" s="2"/>
      <c r="AE21" s="2"/>
      <c r="AF21" s="2"/>
      <c r="AG21" s="3">
        <v>34</v>
      </c>
      <c r="AH21" s="3"/>
      <c r="AI21" s="3"/>
      <c r="AJ21" s="3">
        <v>1</v>
      </c>
      <c r="AK21" s="3"/>
      <c r="AL21" s="3"/>
      <c r="AM21" s="6">
        <f t="shared" si="52"/>
        <v>35.68</v>
      </c>
      <c r="AN21" s="10">
        <f t="shared" si="53"/>
        <v>34</v>
      </c>
      <c r="AO21" s="3">
        <f t="shared" si="54"/>
        <v>10</v>
      </c>
      <c r="AP21" s="11">
        <f t="shared" si="55"/>
        <v>79.68</v>
      </c>
      <c r="AQ21" s="30">
        <f t="shared" si="56"/>
        <v>48.732429718875494</v>
      </c>
      <c r="AR21" s="12">
        <v>36.67</v>
      </c>
      <c r="AS21" s="2"/>
      <c r="AT21" s="2"/>
      <c r="AU21" s="3">
        <v>3</v>
      </c>
      <c r="AV21" s="3">
        <v>1</v>
      </c>
      <c r="AW21" s="3"/>
      <c r="AX21" s="3"/>
      <c r="AY21" s="3"/>
      <c r="AZ21" s="3"/>
      <c r="BA21" s="6">
        <f t="shared" si="81"/>
        <v>36.67</v>
      </c>
      <c r="BB21" s="10">
        <f t="shared" si="57"/>
        <v>3</v>
      </c>
      <c r="BC21" s="3">
        <f t="shared" si="58"/>
        <v>5</v>
      </c>
      <c r="BD21" s="11">
        <f t="shared" si="82"/>
        <v>44.67</v>
      </c>
      <c r="BE21" s="30">
        <f t="shared" si="59"/>
        <v>41.840161182001346</v>
      </c>
      <c r="BF21" s="12">
        <v>35.11</v>
      </c>
      <c r="BG21" s="2"/>
      <c r="BH21" s="2"/>
      <c r="BI21" s="3">
        <v>25</v>
      </c>
      <c r="BJ21" s="3"/>
      <c r="BK21" s="3"/>
      <c r="BL21" s="3"/>
      <c r="BM21" s="3"/>
      <c r="BN21" s="3"/>
      <c r="BO21" s="6">
        <f t="shared" si="83"/>
        <v>35.11</v>
      </c>
      <c r="BP21" s="10">
        <f t="shared" si="60"/>
        <v>25</v>
      </c>
      <c r="BQ21" s="3">
        <f t="shared" si="61"/>
        <v>0</v>
      </c>
      <c r="BR21" s="11">
        <f t="shared" si="62"/>
        <v>60.11</v>
      </c>
      <c r="BS21" s="30">
        <f t="shared" si="63"/>
        <v>52.437198469472634</v>
      </c>
      <c r="BT21" s="12"/>
      <c r="BU21" s="2"/>
      <c r="BV21" s="2"/>
      <c r="BW21" s="3"/>
      <c r="BX21" s="3"/>
      <c r="BY21" s="3"/>
      <c r="BZ21" s="3"/>
      <c r="CA21" s="3"/>
      <c r="CB21" s="3"/>
      <c r="CC21" s="6">
        <f t="shared" si="64"/>
        <v>0</v>
      </c>
      <c r="CD21" s="10">
        <f t="shared" si="65"/>
        <v>0</v>
      </c>
      <c r="CE21" s="3">
        <f t="shared" si="66"/>
        <v>0</v>
      </c>
      <c r="CF21" s="11">
        <f t="shared" si="67"/>
        <v>0</v>
      </c>
      <c r="CG21" s="30" t="e">
        <f t="shared" si="68"/>
        <v>#DIV/0!</v>
      </c>
      <c r="CH21" s="12"/>
      <c r="CI21" s="2"/>
      <c r="CJ21" s="3"/>
      <c r="CK21" s="3"/>
      <c r="CL21" s="3"/>
      <c r="CM21" s="3"/>
      <c r="CN21" s="3"/>
      <c r="CO21" s="6">
        <f t="shared" si="69"/>
        <v>0</v>
      </c>
      <c r="CP21" s="10">
        <f t="shared" si="70"/>
        <v>0</v>
      </c>
      <c r="CQ21" s="3">
        <f t="shared" si="71"/>
        <v>0</v>
      </c>
      <c r="CR21" s="11">
        <f t="shared" si="72"/>
        <v>0</v>
      </c>
      <c r="CS21" s="12"/>
      <c r="CT21" s="2"/>
      <c r="CU21" s="3"/>
      <c r="CV21" s="3"/>
      <c r="CW21" s="3"/>
      <c r="CX21" s="3"/>
      <c r="CY21" s="3"/>
      <c r="CZ21" s="6">
        <f t="shared" si="73"/>
        <v>0</v>
      </c>
      <c r="DA21" s="10">
        <f t="shared" si="74"/>
        <v>0</v>
      </c>
      <c r="DB21" s="3">
        <f t="shared" si="75"/>
        <v>0</v>
      </c>
      <c r="DC21" s="11">
        <f t="shared" si="76"/>
        <v>0</v>
      </c>
      <c r="DD21" s="12"/>
      <c r="DE21" s="2"/>
      <c r="DF21" s="3"/>
      <c r="DG21" s="3"/>
      <c r="DH21" s="3"/>
      <c r="DI21" s="3"/>
      <c r="DJ21" s="3"/>
      <c r="DK21" s="6">
        <f t="shared" si="77"/>
        <v>0</v>
      </c>
      <c r="DL21" s="10">
        <f t="shared" si="78"/>
        <v>0</v>
      </c>
      <c r="DM21" s="3">
        <f t="shared" si="79"/>
        <v>0</v>
      </c>
      <c r="DN21" s="11">
        <f t="shared" si="80"/>
        <v>0</v>
      </c>
    </row>
    <row r="22" spans="1:118" ht="15">
      <c r="A22" s="34">
        <v>14</v>
      </c>
      <c r="B22" s="35"/>
      <c r="C22" s="38" t="s">
        <v>59</v>
      </c>
      <c r="D22" s="25"/>
      <c r="E22" s="9" t="s">
        <v>41</v>
      </c>
      <c r="F22" s="31">
        <f t="shared" si="42"/>
        <v>217.3757943181887</v>
      </c>
      <c r="G22" s="32">
        <f t="shared" si="43"/>
        <v>240.16</v>
      </c>
      <c r="H22" s="21">
        <f t="shared" si="44"/>
        <v>116.16</v>
      </c>
      <c r="I22" s="7">
        <f t="shared" si="45"/>
        <v>30</v>
      </c>
      <c r="J22" s="23">
        <f t="shared" si="46"/>
        <v>94</v>
      </c>
      <c r="K22" s="12">
        <v>25.38</v>
      </c>
      <c r="L22" s="2"/>
      <c r="M22" s="2"/>
      <c r="N22" s="2"/>
      <c r="O22" s="2"/>
      <c r="P22" s="2"/>
      <c r="Q22" s="2"/>
      <c r="R22" s="3">
        <v>6</v>
      </c>
      <c r="S22" s="3">
        <v>2</v>
      </c>
      <c r="T22" s="3"/>
      <c r="U22" s="3"/>
      <c r="V22" s="3"/>
      <c r="W22" s="13"/>
      <c r="X22" s="6">
        <f t="shared" si="47"/>
        <v>25.38</v>
      </c>
      <c r="Y22" s="10">
        <f t="shared" si="48"/>
        <v>6</v>
      </c>
      <c r="Z22" s="3">
        <f t="shared" si="49"/>
        <v>10</v>
      </c>
      <c r="AA22" s="11">
        <f t="shared" si="50"/>
        <v>41.379999999999995</v>
      </c>
      <c r="AB22" s="30">
        <f t="shared" si="51"/>
        <v>78.10536491058483</v>
      </c>
      <c r="AC22" s="12">
        <v>34.61</v>
      </c>
      <c r="AD22" s="2"/>
      <c r="AE22" s="2"/>
      <c r="AF22" s="2"/>
      <c r="AG22" s="3">
        <v>55</v>
      </c>
      <c r="AH22" s="3"/>
      <c r="AI22" s="3"/>
      <c r="AJ22" s="3"/>
      <c r="AK22" s="3"/>
      <c r="AL22" s="3"/>
      <c r="AM22" s="6">
        <f t="shared" si="52"/>
        <v>34.61</v>
      </c>
      <c r="AN22" s="10">
        <f t="shared" si="53"/>
        <v>55</v>
      </c>
      <c r="AO22" s="3">
        <f t="shared" si="54"/>
        <v>0</v>
      </c>
      <c r="AP22" s="11">
        <f t="shared" si="55"/>
        <v>89.61</v>
      </c>
      <c r="AQ22" s="30">
        <f t="shared" si="56"/>
        <v>43.332217386452406</v>
      </c>
      <c r="AR22" s="12">
        <v>23.84</v>
      </c>
      <c r="AS22" s="2"/>
      <c r="AT22" s="2"/>
      <c r="AU22" s="3">
        <v>17</v>
      </c>
      <c r="AV22" s="3"/>
      <c r="AW22" s="3"/>
      <c r="AX22" s="3">
        <v>2</v>
      </c>
      <c r="AY22" s="3"/>
      <c r="AZ22" s="3"/>
      <c r="BA22" s="6">
        <f t="shared" si="81"/>
        <v>23.84</v>
      </c>
      <c r="BB22" s="10">
        <f t="shared" si="57"/>
        <v>17</v>
      </c>
      <c r="BC22" s="3">
        <f t="shared" si="58"/>
        <v>20</v>
      </c>
      <c r="BD22" s="11">
        <f t="shared" si="82"/>
        <v>60.84</v>
      </c>
      <c r="BE22" s="30">
        <f t="shared" si="59"/>
        <v>30.71992110453649</v>
      </c>
      <c r="BF22" s="12">
        <v>32.33</v>
      </c>
      <c r="BG22" s="2"/>
      <c r="BH22" s="2"/>
      <c r="BI22" s="3">
        <v>16</v>
      </c>
      <c r="BJ22" s="3"/>
      <c r="BK22" s="3"/>
      <c r="BL22" s="3"/>
      <c r="BM22" s="3"/>
      <c r="BN22" s="3"/>
      <c r="BO22" s="6">
        <f t="shared" si="83"/>
        <v>32.33</v>
      </c>
      <c r="BP22" s="10">
        <f t="shared" si="60"/>
        <v>16</v>
      </c>
      <c r="BQ22" s="3">
        <f t="shared" si="61"/>
        <v>0</v>
      </c>
      <c r="BR22" s="11">
        <f t="shared" si="62"/>
        <v>48.33</v>
      </c>
      <c r="BS22" s="30">
        <f t="shared" si="63"/>
        <v>65.21829091661495</v>
      </c>
      <c r="BT22" s="12"/>
      <c r="BU22" s="2"/>
      <c r="BV22" s="2"/>
      <c r="BW22" s="3"/>
      <c r="BX22" s="3"/>
      <c r="BY22" s="3"/>
      <c r="BZ22" s="3"/>
      <c r="CA22" s="3"/>
      <c r="CB22" s="3"/>
      <c r="CC22" s="6">
        <f t="shared" si="64"/>
        <v>0</v>
      </c>
      <c r="CD22" s="10">
        <f t="shared" si="65"/>
        <v>0</v>
      </c>
      <c r="CE22" s="3">
        <f t="shared" si="66"/>
        <v>0</v>
      </c>
      <c r="CF22" s="11">
        <f t="shared" si="67"/>
        <v>0</v>
      </c>
      <c r="CG22" s="30" t="e">
        <f t="shared" si="68"/>
        <v>#DIV/0!</v>
      </c>
      <c r="CH22" s="12"/>
      <c r="CI22" s="2"/>
      <c r="CJ22" s="3"/>
      <c r="CK22" s="3"/>
      <c r="CL22" s="3"/>
      <c r="CM22" s="3"/>
      <c r="CN22" s="3"/>
      <c r="CO22" s="6">
        <f t="shared" si="69"/>
        <v>0</v>
      </c>
      <c r="CP22" s="10">
        <f t="shared" si="70"/>
        <v>0</v>
      </c>
      <c r="CQ22" s="3">
        <f t="shared" si="71"/>
        <v>0</v>
      </c>
      <c r="CR22" s="11">
        <f t="shared" si="72"/>
        <v>0</v>
      </c>
      <c r="CS22" s="12"/>
      <c r="CT22" s="2"/>
      <c r="CU22" s="3"/>
      <c r="CV22" s="3"/>
      <c r="CW22" s="3"/>
      <c r="CX22" s="3"/>
      <c r="CY22" s="3"/>
      <c r="CZ22" s="6">
        <f t="shared" si="73"/>
        <v>0</v>
      </c>
      <c r="DA22" s="10">
        <f t="shared" si="74"/>
        <v>0</v>
      </c>
      <c r="DB22" s="3">
        <f t="shared" si="75"/>
        <v>0</v>
      </c>
      <c r="DC22" s="11">
        <f t="shared" si="76"/>
        <v>0</v>
      </c>
      <c r="DD22" s="12"/>
      <c r="DE22" s="2"/>
      <c r="DF22" s="3"/>
      <c r="DG22" s="3"/>
      <c r="DH22" s="3"/>
      <c r="DI22" s="3"/>
      <c r="DJ22" s="3"/>
      <c r="DK22" s="6">
        <f t="shared" si="77"/>
        <v>0</v>
      </c>
      <c r="DL22" s="10">
        <f t="shared" si="78"/>
        <v>0</v>
      </c>
      <c r="DM22" s="3">
        <f t="shared" si="79"/>
        <v>0</v>
      </c>
      <c r="DN22" s="11">
        <f t="shared" si="80"/>
        <v>0</v>
      </c>
    </row>
    <row r="23" spans="1:118" ht="15">
      <c r="A23" s="34">
        <v>18</v>
      </c>
      <c r="B23" s="35"/>
      <c r="C23" s="38" t="s">
        <v>64</v>
      </c>
      <c r="D23" s="25"/>
      <c r="E23" s="39" t="s">
        <v>41</v>
      </c>
      <c r="F23" s="31">
        <f t="shared" si="42"/>
        <v>158.24097197736566</v>
      </c>
      <c r="G23" s="32">
        <f t="shared" si="43"/>
        <v>349.33</v>
      </c>
      <c r="H23" s="21">
        <f t="shared" si="44"/>
        <v>268.33</v>
      </c>
      <c r="I23" s="7">
        <f t="shared" si="45"/>
        <v>25</v>
      </c>
      <c r="J23" s="23">
        <f t="shared" si="46"/>
        <v>56</v>
      </c>
      <c r="K23" s="12">
        <v>44.24</v>
      </c>
      <c r="L23" s="2"/>
      <c r="M23" s="2"/>
      <c r="N23" s="2"/>
      <c r="O23" s="2"/>
      <c r="P23" s="2"/>
      <c r="Q23" s="2"/>
      <c r="R23" s="3">
        <v>3</v>
      </c>
      <c r="S23" s="3"/>
      <c r="T23" s="3"/>
      <c r="U23" s="3"/>
      <c r="V23" s="3"/>
      <c r="W23" s="13"/>
      <c r="X23" s="6">
        <f t="shared" si="47"/>
        <v>44.24</v>
      </c>
      <c r="Y23" s="10">
        <f t="shared" si="48"/>
        <v>3</v>
      </c>
      <c r="Z23" s="3">
        <f t="shared" si="49"/>
        <v>0</v>
      </c>
      <c r="AA23" s="11">
        <f t="shared" si="50"/>
        <v>47.24</v>
      </c>
      <c r="AB23" s="30">
        <f t="shared" si="51"/>
        <v>68.41659610499576</v>
      </c>
      <c r="AC23" s="12">
        <v>93.51</v>
      </c>
      <c r="AD23" s="2"/>
      <c r="AE23" s="2"/>
      <c r="AF23" s="2"/>
      <c r="AG23" s="3">
        <v>38</v>
      </c>
      <c r="AH23" s="3"/>
      <c r="AI23" s="3">
        <v>1</v>
      </c>
      <c r="AJ23" s="3"/>
      <c r="AK23" s="3"/>
      <c r="AL23" s="3"/>
      <c r="AM23" s="6">
        <f t="shared" si="52"/>
        <v>93.51</v>
      </c>
      <c r="AN23" s="10">
        <f t="shared" si="53"/>
        <v>38</v>
      </c>
      <c r="AO23" s="3">
        <f t="shared" si="54"/>
        <v>10</v>
      </c>
      <c r="AP23" s="11">
        <f t="shared" si="55"/>
        <v>141.51</v>
      </c>
      <c r="AQ23" s="30">
        <f t="shared" si="56"/>
        <v>27.439756907639033</v>
      </c>
      <c r="AR23" s="12">
        <v>52.5</v>
      </c>
      <c r="AS23" s="2"/>
      <c r="AT23" s="2"/>
      <c r="AU23" s="3">
        <v>12</v>
      </c>
      <c r="AV23" s="3">
        <v>1</v>
      </c>
      <c r="AW23" s="3"/>
      <c r="AX23" s="3">
        <v>1</v>
      </c>
      <c r="AY23" s="3"/>
      <c r="AZ23" s="3"/>
      <c r="BA23" s="6">
        <f t="shared" si="81"/>
        <v>52.5</v>
      </c>
      <c r="BB23" s="10">
        <f t="shared" si="57"/>
        <v>12</v>
      </c>
      <c r="BC23" s="3">
        <f t="shared" si="58"/>
        <v>15</v>
      </c>
      <c r="BD23" s="11">
        <f t="shared" si="82"/>
        <v>79.5</v>
      </c>
      <c r="BE23" s="30">
        <f t="shared" si="59"/>
        <v>23.509433962264154</v>
      </c>
      <c r="BF23" s="12">
        <v>78.08</v>
      </c>
      <c r="BG23" s="2"/>
      <c r="BH23" s="2"/>
      <c r="BI23" s="3">
        <v>3</v>
      </c>
      <c r="BJ23" s="3"/>
      <c r="BK23" s="3"/>
      <c r="BL23" s="3"/>
      <c r="BM23" s="3"/>
      <c r="BN23" s="3"/>
      <c r="BO23" s="6">
        <f t="shared" si="83"/>
        <v>78.08</v>
      </c>
      <c r="BP23" s="10">
        <f t="shared" si="60"/>
        <v>3</v>
      </c>
      <c r="BQ23" s="3">
        <f t="shared" si="61"/>
        <v>0</v>
      </c>
      <c r="BR23" s="11">
        <f t="shared" si="62"/>
        <v>81.08</v>
      </c>
      <c r="BS23" s="30">
        <f t="shared" si="63"/>
        <v>38.8751850024667</v>
      </c>
      <c r="BT23" s="12"/>
      <c r="BU23" s="2"/>
      <c r="BV23" s="2"/>
      <c r="BW23" s="3"/>
      <c r="BX23" s="3"/>
      <c r="BY23" s="3"/>
      <c r="BZ23" s="3"/>
      <c r="CA23" s="3"/>
      <c r="CB23" s="3"/>
      <c r="CC23" s="6">
        <f t="shared" si="64"/>
        <v>0</v>
      </c>
      <c r="CD23" s="10">
        <f t="shared" si="65"/>
        <v>0</v>
      </c>
      <c r="CE23" s="3">
        <f t="shared" si="66"/>
        <v>0</v>
      </c>
      <c r="CF23" s="11">
        <f t="shared" si="67"/>
        <v>0</v>
      </c>
      <c r="CG23" s="30" t="e">
        <f t="shared" si="68"/>
        <v>#DIV/0!</v>
      </c>
      <c r="CH23" s="12"/>
      <c r="CI23" s="2"/>
      <c r="CJ23" s="3"/>
      <c r="CK23" s="3"/>
      <c r="CL23" s="3"/>
      <c r="CM23" s="3"/>
      <c r="CN23" s="3"/>
      <c r="CO23" s="6">
        <f t="shared" si="69"/>
        <v>0</v>
      </c>
      <c r="CP23" s="10">
        <f t="shared" si="70"/>
        <v>0</v>
      </c>
      <c r="CQ23" s="3">
        <f t="shared" si="71"/>
        <v>0</v>
      </c>
      <c r="CR23" s="11">
        <f t="shared" si="72"/>
        <v>0</v>
      </c>
      <c r="CS23" s="12"/>
      <c r="CT23" s="2"/>
      <c r="CU23" s="3"/>
      <c r="CV23" s="3"/>
      <c r="CW23" s="3"/>
      <c r="CX23" s="3"/>
      <c r="CY23" s="3"/>
      <c r="CZ23" s="6">
        <f t="shared" si="73"/>
        <v>0</v>
      </c>
      <c r="DA23" s="10">
        <f t="shared" si="74"/>
        <v>0</v>
      </c>
      <c r="DB23" s="3">
        <f t="shared" si="75"/>
        <v>0</v>
      </c>
      <c r="DC23" s="11">
        <f t="shared" si="76"/>
        <v>0</v>
      </c>
      <c r="DD23" s="12"/>
      <c r="DE23" s="2"/>
      <c r="DF23" s="3"/>
      <c r="DG23" s="3"/>
      <c r="DH23" s="3"/>
      <c r="DI23" s="3"/>
      <c r="DJ23" s="3"/>
      <c r="DK23" s="6">
        <f t="shared" si="77"/>
        <v>0</v>
      </c>
      <c r="DL23" s="10">
        <f t="shared" si="78"/>
        <v>0</v>
      </c>
      <c r="DM23" s="3">
        <f t="shared" si="79"/>
        <v>0</v>
      </c>
      <c r="DN23" s="11">
        <f t="shared" si="80"/>
        <v>0</v>
      </c>
    </row>
    <row r="24" spans="1:118" ht="15">
      <c r="A24" s="34">
        <v>21</v>
      </c>
      <c r="B24" s="35"/>
      <c r="C24" s="8" t="s">
        <v>48</v>
      </c>
      <c r="D24" s="9"/>
      <c r="E24" s="9" t="s">
        <v>41</v>
      </c>
      <c r="F24" s="31">
        <f t="shared" si="42"/>
        <v>131.2321604225741</v>
      </c>
      <c r="G24" s="32">
        <f t="shared" si="43"/>
        <v>399.36</v>
      </c>
      <c r="H24" s="21">
        <f t="shared" si="44"/>
        <v>156.36</v>
      </c>
      <c r="I24" s="7">
        <f t="shared" si="45"/>
        <v>60</v>
      </c>
      <c r="J24" s="23">
        <f t="shared" si="46"/>
        <v>183</v>
      </c>
      <c r="K24" s="12">
        <v>42.17</v>
      </c>
      <c r="L24" s="2"/>
      <c r="M24" s="2"/>
      <c r="N24" s="2"/>
      <c r="O24" s="2"/>
      <c r="P24" s="2"/>
      <c r="Q24" s="2"/>
      <c r="R24" s="3">
        <v>41</v>
      </c>
      <c r="S24" s="3">
        <v>1</v>
      </c>
      <c r="T24" s="3"/>
      <c r="U24" s="3"/>
      <c r="V24" s="3"/>
      <c r="W24" s="13"/>
      <c r="X24" s="6">
        <f t="shared" si="47"/>
        <v>42.17</v>
      </c>
      <c r="Y24" s="10">
        <f t="shared" si="48"/>
        <v>41</v>
      </c>
      <c r="Z24" s="3">
        <f t="shared" si="49"/>
        <v>5</v>
      </c>
      <c r="AA24" s="11">
        <f t="shared" si="50"/>
        <v>88.17</v>
      </c>
      <c r="AB24" s="30">
        <f t="shared" si="51"/>
        <v>36.65645911307701</v>
      </c>
      <c r="AC24" s="12">
        <v>36.09</v>
      </c>
      <c r="AD24" s="2"/>
      <c r="AE24" s="2"/>
      <c r="AF24" s="2"/>
      <c r="AG24" s="3">
        <v>108</v>
      </c>
      <c r="AH24" s="3"/>
      <c r="AI24" s="3"/>
      <c r="AJ24" s="3"/>
      <c r="AK24" s="3">
        <v>2</v>
      </c>
      <c r="AL24" s="3"/>
      <c r="AM24" s="6">
        <f t="shared" si="52"/>
        <v>36.09</v>
      </c>
      <c r="AN24" s="10">
        <f t="shared" si="53"/>
        <v>108</v>
      </c>
      <c r="AO24" s="3">
        <f t="shared" si="54"/>
        <v>30</v>
      </c>
      <c r="AP24" s="11">
        <f t="shared" si="55"/>
        <v>174.09</v>
      </c>
      <c r="AQ24" s="30">
        <f t="shared" si="56"/>
        <v>22.304555115170313</v>
      </c>
      <c r="AR24" s="12">
        <v>36.6</v>
      </c>
      <c r="AS24" s="2"/>
      <c r="AT24" s="2"/>
      <c r="AU24" s="3">
        <v>7</v>
      </c>
      <c r="AV24" s="3"/>
      <c r="AW24" s="3"/>
      <c r="AX24" s="3">
        <v>2</v>
      </c>
      <c r="AY24" s="3"/>
      <c r="AZ24" s="3"/>
      <c r="BA24" s="6">
        <f t="shared" si="81"/>
        <v>36.6</v>
      </c>
      <c r="BB24" s="10">
        <f t="shared" si="57"/>
        <v>7</v>
      </c>
      <c r="BC24" s="3">
        <f t="shared" si="58"/>
        <v>20</v>
      </c>
      <c r="BD24" s="11">
        <f t="shared" si="82"/>
        <v>63.6</v>
      </c>
      <c r="BE24" s="30">
        <f t="shared" si="59"/>
        <v>29.38679245283019</v>
      </c>
      <c r="BF24" s="12">
        <v>41.5</v>
      </c>
      <c r="BG24" s="2"/>
      <c r="BH24" s="2"/>
      <c r="BI24" s="3">
        <v>27</v>
      </c>
      <c r="BJ24" s="3">
        <v>1</v>
      </c>
      <c r="BK24" s="3"/>
      <c r="BL24" s="3"/>
      <c r="BM24" s="3"/>
      <c r="BN24" s="3"/>
      <c r="BO24" s="6">
        <f t="shared" si="83"/>
        <v>41.5</v>
      </c>
      <c r="BP24" s="10">
        <f t="shared" si="60"/>
        <v>27</v>
      </c>
      <c r="BQ24" s="3">
        <f t="shared" si="61"/>
        <v>5</v>
      </c>
      <c r="BR24" s="11">
        <f t="shared" si="62"/>
        <v>73.5</v>
      </c>
      <c r="BS24" s="30">
        <f t="shared" si="63"/>
        <v>42.884353741496604</v>
      </c>
      <c r="BT24" s="12"/>
      <c r="BU24" s="2"/>
      <c r="BV24" s="2"/>
      <c r="BW24" s="3"/>
      <c r="BX24" s="3"/>
      <c r="BY24" s="3"/>
      <c r="BZ24" s="3"/>
      <c r="CA24" s="3"/>
      <c r="CB24" s="3"/>
      <c r="CC24" s="6">
        <f t="shared" si="64"/>
        <v>0</v>
      </c>
      <c r="CD24" s="10">
        <f t="shared" si="65"/>
        <v>0</v>
      </c>
      <c r="CE24" s="3">
        <f t="shared" si="66"/>
        <v>0</v>
      </c>
      <c r="CF24" s="11">
        <f t="shared" si="67"/>
        <v>0</v>
      </c>
      <c r="CG24" s="30" t="e">
        <f t="shared" si="68"/>
        <v>#DIV/0!</v>
      </c>
      <c r="CH24" s="12"/>
      <c r="CI24" s="2"/>
      <c r="CJ24" s="3"/>
      <c r="CK24" s="3"/>
      <c r="CL24" s="3"/>
      <c r="CM24" s="3"/>
      <c r="CN24" s="3"/>
      <c r="CO24" s="6">
        <f t="shared" si="69"/>
        <v>0</v>
      </c>
      <c r="CP24" s="10">
        <f t="shared" si="70"/>
        <v>0</v>
      </c>
      <c r="CQ24" s="3">
        <f t="shared" si="71"/>
        <v>0</v>
      </c>
      <c r="CR24" s="11">
        <f t="shared" si="72"/>
        <v>0</v>
      </c>
      <c r="CS24" s="12"/>
      <c r="CT24" s="2"/>
      <c r="CU24" s="3"/>
      <c r="CV24" s="3"/>
      <c r="CW24" s="3"/>
      <c r="CX24" s="3"/>
      <c r="CY24" s="3"/>
      <c r="CZ24" s="6">
        <f t="shared" si="73"/>
        <v>0</v>
      </c>
      <c r="DA24" s="10">
        <f t="shared" si="74"/>
        <v>0</v>
      </c>
      <c r="DB24" s="3">
        <f t="shared" si="75"/>
        <v>0</v>
      </c>
      <c r="DC24" s="11">
        <f t="shared" si="76"/>
        <v>0</v>
      </c>
      <c r="DD24" s="12"/>
      <c r="DE24" s="2"/>
      <c r="DF24" s="3"/>
      <c r="DG24" s="3"/>
      <c r="DH24" s="3"/>
      <c r="DI24" s="3"/>
      <c r="DJ24" s="3"/>
      <c r="DK24" s="6">
        <f t="shared" si="77"/>
        <v>0</v>
      </c>
      <c r="DL24" s="10">
        <f t="shared" si="78"/>
        <v>0</v>
      </c>
      <c r="DM24" s="3">
        <f t="shared" si="79"/>
        <v>0</v>
      </c>
      <c r="DN24" s="11">
        <f t="shared" si="80"/>
        <v>0</v>
      </c>
    </row>
    <row r="25" spans="1:118" ht="15">
      <c r="A25" s="34"/>
      <c r="B25" s="35"/>
      <c r="C25" s="61"/>
      <c r="D25" s="62"/>
      <c r="E25" s="62"/>
      <c r="F25" s="31"/>
      <c r="G25" s="32"/>
      <c r="H25" s="21"/>
      <c r="I25" s="7"/>
      <c r="J25" s="23"/>
      <c r="K25" s="12"/>
      <c r="L25" s="2"/>
      <c r="M25" s="2"/>
      <c r="N25" s="2"/>
      <c r="O25" s="2"/>
      <c r="P25" s="2"/>
      <c r="Q25" s="2"/>
      <c r="R25" s="3"/>
      <c r="S25" s="3"/>
      <c r="T25" s="3"/>
      <c r="U25" s="3"/>
      <c r="V25" s="3"/>
      <c r="W25" s="13"/>
      <c r="X25" s="6"/>
      <c r="Y25" s="10"/>
      <c r="Z25" s="3"/>
      <c r="AA25" s="11"/>
      <c r="AB25" s="30"/>
      <c r="AC25" s="12"/>
      <c r="AD25" s="2"/>
      <c r="AE25" s="2"/>
      <c r="AF25" s="2"/>
      <c r="AG25" s="3"/>
      <c r="AH25" s="3"/>
      <c r="AI25" s="3"/>
      <c r="AJ25" s="3"/>
      <c r="AK25" s="3"/>
      <c r="AL25" s="3"/>
      <c r="AM25" s="6"/>
      <c r="AN25" s="10"/>
      <c r="AO25" s="3"/>
      <c r="AP25" s="11"/>
      <c r="AQ25" s="30"/>
      <c r="AR25" s="12"/>
      <c r="AS25" s="2"/>
      <c r="AT25" s="2"/>
      <c r="AU25" s="3"/>
      <c r="AV25" s="3"/>
      <c r="AW25" s="3"/>
      <c r="AX25" s="3"/>
      <c r="AY25" s="3"/>
      <c r="AZ25" s="3"/>
      <c r="BA25" s="6"/>
      <c r="BB25" s="10"/>
      <c r="BC25" s="3"/>
      <c r="BD25" s="11"/>
      <c r="BE25" s="30"/>
      <c r="BF25" s="12"/>
      <c r="BG25" s="2"/>
      <c r="BH25" s="2"/>
      <c r="BI25" s="3"/>
      <c r="BJ25" s="3"/>
      <c r="BK25" s="3"/>
      <c r="BL25" s="3"/>
      <c r="BM25" s="3"/>
      <c r="BN25" s="3"/>
      <c r="BO25" s="6"/>
      <c r="BP25" s="10"/>
      <c r="BQ25" s="3"/>
      <c r="BR25" s="11"/>
      <c r="BS25" s="30"/>
      <c r="BT25" s="12"/>
      <c r="BU25" s="2"/>
      <c r="BV25" s="2"/>
      <c r="BW25" s="3"/>
      <c r="BX25" s="3"/>
      <c r="BY25" s="3"/>
      <c r="BZ25" s="3"/>
      <c r="CA25" s="3"/>
      <c r="CB25" s="3"/>
      <c r="CC25" s="6"/>
      <c r="CD25" s="10"/>
      <c r="CE25" s="3"/>
      <c r="CF25" s="11"/>
      <c r="CG25" s="30"/>
      <c r="CH25" s="12"/>
      <c r="CI25" s="2"/>
      <c r="CJ25" s="3"/>
      <c r="CK25" s="3"/>
      <c r="CL25" s="3"/>
      <c r="CM25" s="3"/>
      <c r="CN25" s="3"/>
      <c r="CO25" s="6"/>
      <c r="CP25" s="10"/>
      <c r="CQ25" s="3"/>
      <c r="CR25" s="11"/>
      <c r="CS25" s="12"/>
      <c r="CT25" s="2"/>
      <c r="CU25" s="3"/>
      <c r="CV25" s="3"/>
      <c r="CW25" s="3"/>
      <c r="CX25" s="3"/>
      <c r="CY25" s="3"/>
      <c r="CZ25" s="6"/>
      <c r="DA25" s="10"/>
      <c r="DB25" s="3"/>
      <c r="DC25" s="11"/>
      <c r="DD25" s="12"/>
      <c r="DE25" s="2"/>
      <c r="DF25" s="3"/>
      <c r="DG25" s="3"/>
      <c r="DH25" s="3"/>
      <c r="DI25" s="3"/>
      <c r="DJ25" s="3"/>
      <c r="DK25" s="6"/>
      <c r="DL25" s="10"/>
      <c r="DM25" s="3"/>
      <c r="DN25" s="11"/>
    </row>
    <row r="26" spans="1:118" ht="15">
      <c r="A26" s="34"/>
      <c r="B26" s="35"/>
      <c r="C26" s="61" t="s">
        <v>50</v>
      </c>
      <c r="D26" s="62"/>
      <c r="E26" s="62"/>
      <c r="F26" s="31"/>
      <c r="G26" s="32"/>
      <c r="H26" s="21"/>
      <c r="I26" s="7"/>
      <c r="J26" s="23"/>
      <c r="K26" s="12"/>
      <c r="L26" s="2"/>
      <c r="M26" s="2"/>
      <c r="N26" s="2"/>
      <c r="O26" s="2"/>
      <c r="P26" s="2"/>
      <c r="Q26" s="2"/>
      <c r="R26" s="3"/>
      <c r="S26" s="3"/>
      <c r="T26" s="3"/>
      <c r="U26" s="3"/>
      <c r="V26" s="3"/>
      <c r="W26" s="13"/>
      <c r="X26" s="6"/>
      <c r="Y26" s="10"/>
      <c r="Z26" s="3"/>
      <c r="AA26" s="11"/>
      <c r="AB26" s="30"/>
      <c r="AC26" s="12"/>
      <c r="AD26" s="2"/>
      <c r="AE26" s="2"/>
      <c r="AF26" s="2"/>
      <c r="AG26" s="3"/>
      <c r="AH26" s="3"/>
      <c r="AI26" s="3"/>
      <c r="AJ26" s="3"/>
      <c r="AK26" s="3"/>
      <c r="AL26" s="3"/>
      <c r="AM26" s="6"/>
      <c r="AN26" s="10"/>
      <c r="AO26" s="3"/>
      <c r="AP26" s="11"/>
      <c r="AQ26" s="30"/>
      <c r="AR26" s="12"/>
      <c r="AS26" s="2"/>
      <c r="AT26" s="2"/>
      <c r="AU26" s="3"/>
      <c r="AV26" s="3"/>
      <c r="AW26" s="3"/>
      <c r="AX26" s="3"/>
      <c r="AY26" s="3"/>
      <c r="AZ26" s="3"/>
      <c r="BA26" s="6"/>
      <c r="BB26" s="10"/>
      <c r="BC26" s="3"/>
      <c r="BD26" s="11"/>
      <c r="BE26" s="30"/>
      <c r="BF26" s="12"/>
      <c r="BG26" s="2"/>
      <c r="BH26" s="2"/>
      <c r="BI26" s="3"/>
      <c r="BJ26" s="3"/>
      <c r="BK26" s="3"/>
      <c r="BL26" s="3"/>
      <c r="BM26" s="3"/>
      <c r="BN26" s="3"/>
      <c r="BO26" s="6"/>
      <c r="BP26" s="10"/>
      <c r="BQ26" s="3"/>
      <c r="BR26" s="11"/>
      <c r="BS26" s="30"/>
      <c r="BT26" s="12"/>
      <c r="BU26" s="2"/>
      <c r="BV26" s="2"/>
      <c r="BW26" s="3"/>
      <c r="BX26" s="3"/>
      <c r="BY26" s="3"/>
      <c r="BZ26" s="3"/>
      <c r="CA26" s="3"/>
      <c r="CB26" s="3"/>
      <c r="CC26" s="6"/>
      <c r="CD26" s="10"/>
      <c r="CE26" s="3"/>
      <c r="CF26" s="11"/>
      <c r="CG26" s="30"/>
      <c r="CH26" s="12"/>
      <c r="CI26" s="2"/>
      <c r="CJ26" s="3"/>
      <c r="CK26" s="3"/>
      <c r="CL26" s="3"/>
      <c r="CM26" s="3"/>
      <c r="CN26" s="3"/>
      <c r="CO26" s="6"/>
      <c r="CP26" s="10"/>
      <c r="CQ26" s="3"/>
      <c r="CR26" s="11"/>
      <c r="CS26" s="12"/>
      <c r="CT26" s="2"/>
      <c r="CU26" s="3"/>
      <c r="CV26" s="3"/>
      <c r="CW26" s="3"/>
      <c r="CX26" s="3"/>
      <c r="CY26" s="3"/>
      <c r="CZ26" s="6"/>
      <c r="DA26" s="10"/>
      <c r="DB26" s="3"/>
      <c r="DC26" s="11"/>
      <c r="DD26" s="12"/>
      <c r="DE26" s="2"/>
      <c r="DF26" s="3"/>
      <c r="DG26" s="3"/>
      <c r="DH26" s="3"/>
      <c r="DI26" s="3"/>
      <c r="DJ26" s="3"/>
      <c r="DK26" s="6"/>
      <c r="DL26" s="10"/>
      <c r="DM26" s="3"/>
      <c r="DN26" s="11"/>
    </row>
    <row r="27" spans="1:118" ht="15">
      <c r="A27" s="34">
        <v>12</v>
      </c>
      <c r="B27" s="35"/>
      <c r="C27" s="38" t="s">
        <v>49</v>
      </c>
      <c r="D27" s="25"/>
      <c r="E27" s="39" t="s">
        <v>50</v>
      </c>
      <c r="F27" s="31">
        <f>AB27+AQ27+BE27+BS27</f>
        <v>224.06029715705856</v>
      </c>
      <c r="G27" s="32">
        <f>H27+I27+J27</f>
        <v>220.28</v>
      </c>
      <c r="H27" s="21">
        <f>X27+AM27+BA27+BO27+CC27+CO27+CZ27+DK27</f>
        <v>158.28</v>
      </c>
      <c r="I27" s="7">
        <f>Z27+AO27+BC27+BQ27+CE27+CQ27+DB27+DM27</f>
        <v>0</v>
      </c>
      <c r="J27" s="23">
        <f>R27+AG27+AU27+BI27+BW27+CJ27+CU27+DF27</f>
        <v>62</v>
      </c>
      <c r="K27" s="12">
        <v>39.67</v>
      </c>
      <c r="L27" s="2"/>
      <c r="M27" s="2"/>
      <c r="N27" s="2"/>
      <c r="O27" s="2"/>
      <c r="P27" s="2"/>
      <c r="Q27" s="2"/>
      <c r="R27" s="3">
        <v>6</v>
      </c>
      <c r="S27" s="3"/>
      <c r="T27" s="3"/>
      <c r="U27" s="3"/>
      <c r="V27" s="3"/>
      <c r="W27" s="13"/>
      <c r="X27" s="6">
        <f>IF(K27="DQ",0,K27+L27+M27+N27+O27+P27+Q27)</f>
        <v>39.67</v>
      </c>
      <c r="Y27" s="10">
        <f>R27</f>
        <v>6</v>
      </c>
      <c r="Z27" s="3">
        <f>(S27*5)+(T27*10)+(U27*10)+(V27*15)+(W27*20)</f>
        <v>0</v>
      </c>
      <c r="AA27" s="11">
        <f>IF(K27="DQ",0,X27+Y27+Z27)</f>
        <v>45.67</v>
      </c>
      <c r="AB27" s="30">
        <f>(MIN(AA$5:AA$30)/AA27)*100</f>
        <v>70.76855703963214</v>
      </c>
      <c r="AC27" s="12">
        <v>31.49</v>
      </c>
      <c r="AD27" s="2"/>
      <c r="AE27" s="2"/>
      <c r="AF27" s="2"/>
      <c r="AG27" s="3">
        <v>49</v>
      </c>
      <c r="AH27" s="3"/>
      <c r="AI27" s="3"/>
      <c r="AJ27" s="3"/>
      <c r="AK27" s="3"/>
      <c r="AL27" s="3"/>
      <c r="AM27" s="6">
        <f>IF(AC27="DQ",0,AC27+AD27+AE27+AF27)</f>
        <v>31.49</v>
      </c>
      <c r="AN27" s="10">
        <f>AG27</f>
        <v>49</v>
      </c>
      <c r="AO27" s="3">
        <f>(AH27*5)+(AI27*10)+(AJ27*10)+(AK27*15)+(AL27*20)</f>
        <v>0</v>
      </c>
      <c r="AP27" s="11">
        <f>IF(AC27="DQ",0,AM27+AN27+AO27)</f>
        <v>80.49</v>
      </c>
      <c r="AQ27" s="30">
        <f>(MIN(AP$5:AP$30)/AP27)*100</f>
        <v>48.2420176419431</v>
      </c>
      <c r="AR27" s="12">
        <v>35.33</v>
      </c>
      <c r="AS27" s="2"/>
      <c r="AT27" s="2"/>
      <c r="AU27" s="3">
        <v>4</v>
      </c>
      <c r="AV27" s="3"/>
      <c r="AW27" s="3"/>
      <c r="AX27" s="3"/>
      <c r="AY27" s="3"/>
      <c r="AZ27" s="3"/>
      <c r="BA27" s="6">
        <f>AR27+AS27+AT27</f>
        <v>35.33</v>
      </c>
      <c r="BB27" s="10">
        <f>AU27</f>
        <v>4</v>
      </c>
      <c r="BC27" s="3">
        <f>(AV27*5)+(AW27*10)+(AX27*10)+(AY27*15)+(AZ27*20)</f>
        <v>0</v>
      </c>
      <c r="BD27" s="11">
        <f>BA27+BB27+BC27</f>
        <v>39.33</v>
      </c>
      <c r="BE27" s="30">
        <f>(MIN(BD$5:BD$30)/BD27)*100</f>
        <v>47.520976353928305</v>
      </c>
      <c r="BF27" s="12">
        <v>51.79</v>
      </c>
      <c r="BG27" s="2"/>
      <c r="BH27" s="2"/>
      <c r="BI27" s="3">
        <v>3</v>
      </c>
      <c r="BJ27" s="3"/>
      <c r="BK27" s="3"/>
      <c r="BL27" s="3"/>
      <c r="BM27" s="3"/>
      <c r="BN27" s="3"/>
      <c r="BO27" s="6">
        <f>BF27+BG27+BH27</f>
        <v>51.79</v>
      </c>
      <c r="BP27" s="10">
        <f>BI27</f>
        <v>3</v>
      </c>
      <c r="BQ27" s="3">
        <f>(BJ27*5)+(BK27*10)+(BL27*10)+(BM27*15)+(BN27*20)</f>
        <v>0</v>
      </c>
      <c r="BR27" s="11">
        <f>IF(BF27="DQ",0,BO27+BP27+BQ27)</f>
        <v>54.79</v>
      </c>
      <c r="BS27" s="30">
        <f>(MIN(BR$5:BR$30)/BR27)*100</f>
        <v>57.52874612155503</v>
      </c>
      <c r="BT27" s="12"/>
      <c r="BU27" s="2"/>
      <c r="BV27" s="2"/>
      <c r="BW27" s="3"/>
      <c r="BX27" s="3"/>
      <c r="BY27" s="3"/>
      <c r="BZ27" s="3"/>
      <c r="CA27" s="3"/>
      <c r="CB27" s="3"/>
      <c r="CC27" s="6">
        <f>IF(BT27="DQ",0,BT27+BU27+BV27)</f>
        <v>0</v>
      </c>
      <c r="CD27" s="10">
        <f>BW27</f>
        <v>0</v>
      </c>
      <c r="CE27" s="3">
        <f>(BX27*5)+(BY27*10)+(BZ27*10)+(CA27*15)+(CB27*20)</f>
        <v>0</v>
      </c>
      <c r="CF27" s="11">
        <f>IF(BT27="DQ",0,CC27+CD27+CE27)</f>
        <v>0</v>
      </c>
      <c r="CG27" s="30" t="e">
        <f>(MIN(CF$5:CF$30)/CF27)*100</f>
        <v>#DIV/0!</v>
      </c>
      <c r="CH27" s="12"/>
      <c r="CI27" s="2"/>
      <c r="CJ27" s="3"/>
      <c r="CK27" s="3"/>
      <c r="CL27" s="3"/>
      <c r="CM27" s="3"/>
      <c r="CN27" s="3"/>
      <c r="CO27" s="6">
        <f>CH27+CI27</f>
        <v>0</v>
      </c>
      <c r="CP27" s="10">
        <f>CJ27/2</f>
        <v>0</v>
      </c>
      <c r="CQ27" s="3">
        <f>(CJ27*5)+(CK27*10)+(CL27*10)+(CM27*15)+(CN27*20)</f>
        <v>0</v>
      </c>
      <c r="CR27" s="11">
        <f>CO27+CP27+CQ27</f>
        <v>0</v>
      </c>
      <c r="CS27" s="12"/>
      <c r="CT27" s="2"/>
      <c r="CU27" s="3"/>
      <c r="CV27" s="3"/>
      <c r="CW27" s="3"/>
      <c r="CX27" s="3"/>
      <c r="CY27" s="3"/>
      <c r="CZ27" s="6">
        <f>CS27+CT27</f>
        <v>0</v>
      </c>
      <c r="DA27" s="10">
        <f>CU27/2</f>
        <v>0</v>
      </c>
      <c r="DB27" s="3">
        <f>(CV27*3)+(CW27*5)+(CX27*5)+(CY27*20)</f>
        <v>0</v>
      </c>
      <c r="DC27" s="11">
        <f>CZ27+DA27+DB27</f>
        <v>0</v>
      </c>
      <c r="DD27" s="12"/>
      <c r="DE27" s="2"/>
      <c r="DF27" s="3"/>
      <c r="DG27" s="3"/>
      <c r="DH27" s="3"/>
      <c r="DI27" s="3"/>
      <c r="DJ27" s="3"/>
      <c r="DK27" s="6">
        <f>DD27+DE27</f>
        <v>0</v>
      </c>
      <c r="DL27" s="10">
        <f>DF27/2</f>
        <v>0</v>
      </c>
      <c r="DM27" s="3">
        <f>(DG27*3)+(DH27*5)+(DI27*5)+(DJ27*20)</f>
        <v>0</v>
      </c>
      <c r="DN27" s="11">
        <f>DK27+DL27+DM27</f>
        <v>0</v>
      </c>
    </row>
    <row r="28" spans="1:118" ht="15">
      <c r="A28" s="34">
        <v>15</v>
      </c>
      <c r="B28" s="35"/>
      <c r="C28" s="38" t="s">
        <v>58</v>
      </c>
      <c r="D28" s="9"/>
      <c r="E28" s="9" t="s">
        <v>50</v>
      </c>
      <c r="F28" s="31">
        <f>AB28+AQ28+BE28+BS28</f>
        <v>215.70402904212557</v>
      </c>
      <c r="G28" s="32">
        <f>H28+I28+J28</f>
        <v>224.92</v>
      </c>
      <c r="H28" s="21">
        <f>X28+AM28+BA28+BO28+CC28+CO28+CZ28+DK28</f>
        <v>170.92</v>
      </c>
      <c r="I28" s="7">
        <f>Z28+AO28+BC28+BQ28+CE28+CQ28+DB28+DM28</f>
        <v>10</v>
      </c>
      <c r="J28" s="23">
        <f>R28+AG28+AU28+BI28+BW28+CJ28+CU28+DF28</f>
        <v>44</v>
      </c>
      <c r="K28" s="12">
        <v>44.79</v>
      </c>
      <c r="L28" s="2"/>
      <c r="M28" s="2"/>
      <c r="N28" s="2"/>
      <c r="O28" s="2"/>
      <c r="P28" s="2"/>
      <c r="Q28" s="2"/>
      <c r="R28" s="3">
        <v>7</v>
      </c>
      <c r="S28" s="3"/>
      <c r="T28" s="3"/>
      <c r="U28" s="3"/>
      <c r="V28" s="3"/>
      <c r="W28" s="13"/>
      <c r="X28" s="6">
        <f>IF(K28="DQ",0,K28+L28+M28+N28+O28+P28+Q28)</f>
        <v>44.79</v>
      </c>
      <c r="Y28" s="10">
        <f>R28</f>
        <v>7</v>
      </c>
      <c r="Z28" s="3">
        <f>(S28*5)+(T28*10)+(U28*10)+(V28*15)+(W28*20)</f>
        <v>0</v>
      </c>
      <c r="AA28" s="11">
        <f>IF(K28="DQ",0,X28+Y28+Z28)</f>
        <v>51.79</v>
      </c>
      <c r="AB28" s="30">
        <f>(MIN(AA$5:AA$30)/AA28)*100</f>
        <v>62.40586985904615</v>
      </c>
      <c r="AC28" s="12">
        <v>42.66</v>
      </c>
      <c r="AD28" s="2"/>
      <c r="AE28" s="2"/>
      <c r="AF28" s="2"/>
      <c r="AG28" s="3">
        <v>34</v>
      </c>
      <c r="AH28" s="3"/>
      <c r="AI28" s="3"/>
      <c r="AJ28" s="3"/>
      <c r="AK28" s="3"/>
      <c r="AL28" s="3"/>
      <c r="AM28" s="6">
        <f>IF(AC28="DQ",0,AC28+AD28+AE28+AF28)</f>
        <v>42.66</v>
      </c>
      <c r="AN28" s="10">
        <f>AG28</f>
        <v>34</v>
      </c>
      <c r="AO28" s="3">
        <f>(AH28*5)+(AI28*10)+(AJ28*10)+(AK28*15)+(AL28*20)</f>
        <v>0</v>
      </c>
      <c r="AP28" s="11">
        <f>IF(AC28="DQ",0,AM28+AN28+AO28)</f>
        <v>76.66</v>
      </c>
      <c r="AQ28" s="30">
        <f>(MIN(AP$5:AP$30)/AP28)*100</f>
        <v>50.65223062875033</v>
      </c>
      <c r="AR28" s="12">
        <v>34.48</v>
      </c>
      <c r="AS28" s="2"/>
      <c r="AT28" s="2"/>
      <c r="AU28" s="3">
        <v>0</v>
      </c>
      <c r="AV28" s="3"/>
      <c r="AW28" s="3"/>
      <c r="AX28" s="3">
        <v>1</v>
      </c>
      <c r="AY28" s="3"/>
      <c r="AZ28" s="3"/>
      <c r="BA28" s="6">
        <f>AR28+AS28+AT28</f>
        <v>34.48</v>
      </c>
      <c r="BB28" s="10">
        <f>AU28</f>
        <v>0</v>
      </c>
      <c r="BC28" s="3">
        <f>(AV28*5)+(AW28*10)+(AX28*10)+(AY28*15)+(AZ28*20)</f>
        <v>10</v>
      </c>
      <c r="BD28" s="11">
        <f>BA28+BB28+BC28</f>
        <v>44.48</v>
      </c>
      <c r="BE28" s="30">
        <f>(MIN(BD$5:BD$30)/BD28)*100</f>
        <v>42.01888489208634</v>
      </c>
      <c r="BF28" s="12">
        <v>48.99</v>
      </c>
      <c r="BG28" s="2"/>
      <c r="BH28" s="2"/>
      <c r="BI28" s="3">
        <v>3</v>
      </c>
      <c r="BJ28" s="3"/>
      <c r="BK28" s="3"/>
      <c r="BL28" s="3"/>
      <c r="BM28" s="3"/>
      <c r="BN28" s="3"/>
      <c r="BO28" s="6">
        <f>BF28+BG28+BH28</f>
        <v>48.99</v>
      </c>
      <c r="BP28" s="10">
        <f>BI28</f>
        <v>3</v>
      </c>
      <c r="BQ28" s="3">
        <f>(BJ28*5)+(BK28*10)+(BL28*10)+(BM28*15)+(BN28*20)</f>
        <v>0</v>
      </c>
      <c r="BR28" s="11">
        <f>IF(BF28="DQ",0,BO28+BP28+BQ28)</f>
        <v>51.99</v>
      </c>
      <c r="BS28" s="30">
        <f>(MIN(BR$5:BR$30)/BR28)*100</f>
        <v>60.62704366224274</v>
      </c>
      <c r="BT28" s="12"/>
      <c r="BU28" s="2"/>
      <c r="BV28" s="2"/>
      <c r="BW28" s="3"/>
      <c r="BX28" s="3"/>
      <c r="BY28" s="3"/>
      <c r="BZ28" s="3"/>
      <c r="CA28" s="3"/>
      <c r="CB28" s="3"/>
      <c r="CC28" s="6">
        <f>IF(BT28="DQ",0,BT28+BU28+BV28)</f>
        <v>0</v>
      </c>
      <c r="CD28" s="10">
        <f>BW28</f>
        <v>0</v>
      </c>
      <c r="CE28" s="3">
        <f>(BX28*5)+(BY28*10)+(BZ28*10)+(CA28*15)+(CB28*20)</f>
        <v>0</v>
      </c>
      <c r="CF28" s="11">
        <f>IF(BT28="DQ",0,CC28+CD28+CE28)</f>
        <v>0</v>
      </c>
      <c r="CG28" s="30" t="e">
        <f>(MIN(CF$5:CF$30)/CF28)*100</f>
        <v>#DIV/0!</v>
      </c>
      <c r="CH28" s="12"/>
      <c r="CI28" s="2"/>
      <c r="CJ28" s="3"/>
      <c r="CK28" s="3"/>
      <c r="CL28" s="3"/>
      <c r="CM28" s="3"/>
      <c r="CN28" s="3"/>
      <c r="CO28" s="6">
        <f>CH28+CI28</f>
        <v>0</v>
      </c>
      <c r="CP28" s="10">
        <f>CJ28/2</f>
        <v>0</v>
      </c>
      <c r="CQ28" s="3">
        <f>(CJ28*5)+(CK28*10)+(CL28*10)+(CM28*15)+(CN28*20)</f>
        <v>0</v>
      </c>
      <c r="CR28" s="11">
        <f>CO28+CP28+CQ28</f>
        <v>0</v>
      </c>
      <c r="CS28" s="12"/>
      <c r="CT28" s="2"/>
      <c r="CU28" s="3"/>
      <c r="CV28" s="3"/>
      <c r="CW28" s="3"/>
      <c r="CX28" s="3"/>
      <c r="CY28" s="3"/>
      <c r="CZ28" s="6">
        <f>CS28+CT28</f>
        <v>0</v>
      </c>
      <c r="DA28" s="10">
        <f>CU28/2</f>
        <v>0</v>
      </c>
      <c r="DB28" s="3">
        <f>(CV28*3)+(CW28*5)+(CX28*5)+(CY28*20)</f>
        <v>0</v>
      </c>
      <c r="DC28" s="11">
        <f>CZ28+DA28+DB28</f>
        <v>0</v>
      </c>
      <c r="DD28" s="12"/>
      <c r="DE28" s="2"/>
      <c r="DF28" s="3"/>
      <c r="DG28" s="3"/>
      <c r="DH28" s="3"/>
      <c r="DI28" s="3"/>
      <c r="DJ28" s="3"/>
      <c r="DK28" s="6">
        <f>DD28+DE28</f>
        <v>0</v>
      </c>
      <c r="DL28" s="10">
        <f>DF28/2</f>
        <v>0</v>
      </c>
      <c r="DM28" s="3">
        <f>(DG28*3)+(DH28*5)+(DI28*5)+(DJ28*20)</f>
        <v>0</v>
      </c>
      <c r="DN28" s="11">
        <f>DK28+DL28+DM28</f>
        <v>0</v>
      </c>
    </row>
    <row r="29" spans="1:118" ht="15">
      <c r="A29" s="34">
        <v>20</v>
      </c>
      <c r="B29" s="35"/>
      <c r="C29" s="8" t="s">
        <v>55</v>
      </c>
      <c r="D29" s="25"/>
      <c r="E29" s="9" t="s">
        <v>50</v>
      </c>
      <c r="F29" s="31">
        <f>AB29+AQ29+BE29+BS29</f>
        <v>137.2846153735739</v>
      </c>
      <c r="G29" s="32">
        <f>H29+I29+J29</f>
        <v>365.59000000000003</v>
      </c>
      <c r="H29" s="21">
        <f>X29+AM29+BA29+BO29+CC29+CO29+CZ29+DK29</f>
        <v>272.59000000000003</v>
      </c>
      <c r="I29" s="7">
        <f>Z29+AO29+BC29+BQ29+CE29+CQ29+DB29+DM29</f>
        <v>10</v>
      </c>
      <c r="J29" s="23">
        <f>R29+AG29+AU29+BI29+BW29+CJ29+CU29+DF29</f>
        <v>83</v>
      </c>
      <c r="K29" s="12">
        <v>66</v>
      </c>
      <c r="L29" s="2"/>
      <c r="M29" s="2"/>
      <c r="N29" s="2"/>
      <c r="O29" s="2"/>
      <c r="P29" s="2"/>
      <c r="Q29" s="2"/>
      <c r="R29" s="3">
        <v>3</v>
      </c>
      <c r="S29" s="3"/>
      <c r="T29" s="3"/>
      <c r="U29" s="3"/>
      <c r="V29" s="3"/>
      <c r="W29" s="13"/>
      <c r="X29" s="6">
        <f>IF(K29="DQ",0,K29+L29+M29+N29+O29+P29+Q29)</f>
        <v>66</v>
      </c>
      <c r="Y29" s="10">
        <f>R29</f>
        <v>3</v>
      </c>
      <c r="Z29" s="3">
        <f>(S29*5)+(T29*10)+(U29*10)+(V29*15)+(W29*20)</f>
        <v>0</v>
      </c>
      <c r="AA29" s="11">
        <f>IF(K29="DQ",0,X29+Y29+Z29)</f>
        <v>69</v>
      </c>
      <c r="AB29" s="30">
        <f>(MIN(AA$5:AA$30)/AA29)*100</f>
        <v>46.84057971014493</v>
      </c>
      <c r="AC29" s="12">
        <v>76.84</v>
      </c>
      <c r="AD29" s="2"/>
      <c r="AE29" s="2"/>
      <c r="AF29" s="2"/>
      <c r="AG29" s="3">
        <v>59</v>
      </c>
      <c r="AH29" s="3"/>
      <c r="AI29" s="3"/>
      <c r="AJ29" s="3"/>
      <c r="AK29" s="3"/>
      <c r="AL29" s="3"/>
      <c r="AM29" s="6">
        <f>IF(AC29="DQ",0,AC29+AD29+AE29+AF29)</f>
        <v>76.84</v>
      </c>
      <c r="AN29" s="10">
        <f>AG29</f>
        <v>59</v>
      </c>
      <c r="AO29" s="3">
        <f>(AH29*5)+(AI29*10)+(AJ29*10)+(AK29*15)+(AL29*20)</f>
        <v>0</v>
      </c>
      <c r="AP29" s="11">
        <f>IF(AC29="DQ",0,AM29+AN29+AO29)</f>
        <v>135.84</v>
      </c>
      <c r="AQ29" s="30">
        <f>(MIN(AP$5:AP$30)/AP29)*100</f>
        <v>28.58510011778563</v>
      </c>
      <c r="AR29" s="12">
        <v>58.62</v>
      </c>
      <c r="AS29" s="2"/>
      <c r="AT29" s="2"/>
      <c r="AU29" s="3">
        <v>8</v>
      </c>
      <c r="AV29" s="3"/>
      <c r="AW29" s="3"/>
      <c r="AX29" s="3">
        <v>1</v>
      </c>
      <c r="AY29" s="3"/>
      <c r="AZ29" s="3"/>
      <c r="BA29" s="6">
        <f>AR29+AS29+AT29</f>
        <v>58.62</v>
      </c>
      <c r="BB29" s="10">
        <f>AU29</f>
        <v>8</v>
      </c>
      <c r="BC29" s="3">
        <f>(AV29*5)+(AW29*10)+(AX29*10)+(AY29*15)+(AZ29*20)</f>
        <v>10</v>
      </c>
      <c r="BD29" s="11">
        <f>BA29+BB29+BC29</f>
        <v>76.62</v>
      </c>
      <c r="BE29" s="30">
        <f>(MIN(BD$5:BD$30)/BD29)*100</f>
        <v>24.393108848864525</v>
      </c>
      <c r="BF29" s="12">
        <v>71.13</v>
      </c>
      <c r="BG29" s="2"/>
      <c r="BH29" s="2"/>
      <c r="BI29" s="3">
        <v>13</v>
      </c>
      <c r="BJ29" s="3"/>
      <c r="BK29" s="3"/>
      <c r="BL29" s="3"/>
      <c r="BM29" s="3"/>
      <c r="BN29" s="3"/>
      <c r="BO29" s="6">
        <f>BF29+BG29+BH29</f>
        <v>71.13</v>
      </c>
      <c r="BP29" s="10">
        <f>BI29</f>
        <v>13</v>
      </c>
      <c r="BQ29" s="3">
        <f>(BJ29*5)+(BK29*10)+(BL29*10)+(BM29*15)+(BN29*20)</f>
        <v>0</v>
      </c>
      <c r="BR29" s="11">
        <f>IF(BF29="DQ",0,BO29+BP29+BQ29)</f>
        <v>84.13</v>
      </c>
      <c r="BS29" s="30">
        <f>(MIN(BR$5:BR$30)/BR29)*100</f>
        <v>37.4658266967788</v>
      </c>
      <c r="BT29" s="12"/>
      <c r="BU29" s="2"/>
      <c r="BV29" s="2"/>
      <c r="BW29" s="3"/>
      <c r="BX29" s="3"/>
      <c r="BY29" s="3"/>
      <c r="BZ29" s="3"/>
      <c r="CA29" s="3"/>
      <c r="CB29" s="3"/>
      <c r="CC29" s="6">
        <f>IF(BT29="DQ",0,BT29+BU29+BV29)</f>
        <v>0</v>
      </c>
      <c r="CD29" s="10">
        <f>BW29</f>
        <v>0</v>
      </c>
      <c r="CE29" s="3">
        <f>(BX29*5)+(BY29*10)+(BZ29*10)+(CA29*15)+(CB29*20)</f>
        <v>0</v>
      </c>
      <c r="CF29" s="11">
        <f>IF(BT29="DQ",0,CC29+CD29+CE29)</f>
        <v>0</v>
      </c>
      <c r="CG29" s="30" t="e">
        <f>(MIN(CF$5:CF$30)/CF29)*100</f>
        <v>#DIV/0!</v>
      </c>
      <c r="CH29" s="12"/>
      <c r="CI29" s="2"/>
      <c r="CJ29" s="3"/>
      <c r="CK29" s="3"/>
      <c r="CL29" s="3"/>
      <c r="CM29" s="3"/>
      <c r="CN29" s="3"/>
      <c r="CO29" s="6">
        <f>CH29+CI29</f>
        <v>0</v>
      </c>
      <c r="CP29" s="10">
        <f>CJ29/2</f>
        <v>0</v>
      </c>
      <c r="CQ29" s="3">
        <f>(CJ29*5)+(CK29*10)+(CL29*10)+(CM29*15)+(CN29*20)</f>
        <v>0</v>
      </c>
      <c r="CR29" s="11">
        <f>CO29+CP29+CQ29</f>
        <v>0</v>
      </c>
      <c r="CS29" s="12"/>
      <c r="CT29" s="2"/>
      <c r="CU29" s="3"/>
      <c r="CV29" s="3"/>
      <c r="CW29" s="3"/>
      <c r="CX29" s="3"/>
      <c r="CY29" s="3"/>
      <c r="CZ29" s="6">
        <f>CS29+CT29</f>
        <v>0</v>
      </c>
      <c r="DA29" s="10">
        <f>CU29/2</f>
        <v>0</v>
      </c>
      <c r="DB29" s="3">
        <f>(CV29*3)+(CW29*5)+(CX29*5)+(CY29*20)</f>
        <v>0</v>
      </c>
      <c r="DC29" s="11">
        <f>CZ29+DA29+DB29</f>
        <v>0</v>
      </c>
      <c r="DD29" s="12"/>
      <c r="DE29" s="2"/>
      <c r="DF29" s="3"/>
      <c r="DG29" s="3"/>
      <c r="DH29" s="3"/>
      <c r="DI29" s="3"/>
      <c r="DJ29" s="3"/>
      <c r="DK29" s="6">
        <f>DD29+DE29</f>
        <v>0</v>
      </c>
      <c r="DL29" s="10">
        <f>DF29/2</f>
        <v>0</v>
      </c>
      <c r="DM29" s="3">
        <f>(DG29*3)+(DH29*5)+(DI29*5)+(DJ29*20)</f>
        <v>0</v>
      </c>
      <c r="DN29" s="11">
        <f>DK29+DL29+DM29</f>
        <v>0</v>
      </c>
    </row>
    <row r="30" spans="1:118" ht="15">
      <c r="A30" s="34">
        <v>22</v>
      </c>
      <c r="B30" s="35"/>
      <c r="C30" s="38" t="s">
        <v>56</v>
      </c>
      <c r="D30" s="9"/>
      <c r="E30" s="39" t="s">
        <v>50</v>
      </c>
      <c r="F30" s="31">
        <f>AB30+AQ30+BE30+BS30</f>
        <v>103.2615026412262</v>
      </c>
      <c r="G30" s="32">
        <f>H30+I30+J30</f>
        <v>491.19</v>
      </c>
      <c r="H30" s="21">
        <f>X30+AM30+BA30+BO30+CC30+CO30+CZ30+DK30</f>
        <v>277.19</v>
      </c>
      <c r="I30" s="7">
        <f>Z30+AO30+BC30+BQ30+CE30+CQ30+DB30+DM30</f>
        <v>60</v>
      </c>
      <c r="J30" s="23">
        <f>R30+AG30+AU30+BI30+BW30+CJ30+CU30+DF30</f>
        <v>154</v>
      </c>
      <c r="K30" s="12">
        <v>69.29</v>
      </c>
      <c r="L30" s="2"/>
      <c r="M30" s="2"/>
      <c r="N30" s="2"/>
      <c r="O30" s="2"/>
      <c r="P30" s="2"/>
      <c r="Q30" s="2"/>
      <c r="R30" s="3">
        <v>5</v>
      </c>
      <c r="S30" s="3">
        <v>2</v>
      </c>
      <c r="T30" s="3"/>
      <c r="U30" s="3"/>
      <c r="V30" s="3"/>
      <c r="W30" s="13"/>
      <c r="X30" s="6">
        <f>IF(K30="DQ",0,K30+L30+M30+N30+O30+P30+Q30)</f>
        <v>69.29</v>
      </c>
      <c r="Y30" s="10">
        <f>R30</f>
        <v>5</v>
      </c>
      <c r="Z30" s="3">
        <f>(S30*5)+(T30*10)+(U30*10)+(V30*15)+(W30*20)</f>
        <v>10</v>
      </c>
      <c r="AA30" s="11">
        <f>IF(K30="DQ",0,X30+Y30+Z30)</f>
        <v>84.29</v>
      </c>
      <c r="AB30" s="30">
        <f>(MIN(AA$5:AA$30)/AA30)*100</f>
        <v>38.34381302645628</v>
      </c>
      <c r="AC30" s="12">
        <v>70.23</v>
      </c>
      <c r="AD30" s="2"/>
      <c r="AE30" s="2"/>
      <c r="AF30" s="2"/>
      <c r="AG30" s="3">
        <v>94</v>
      </c>
      <c r="AH30" s="3"/>
      <c r="AI30" s="3">
        <v>1</v>
      </c>
      <c r="AJ30" s="3"/>
      <c r="AK30" s="3"/>
      <c r="AL30" s="3"/>
      <c r="AM30" s="6">
        <f>IF(AC30="DQ",0,AC30+AD30+AE30+AF30)</f>
        <v>70.23</v>
      </c>
      <c r="AN30" s="10">
        <f>AG30</f>
        <v>94</v>
      </c>
      <c r="AO30" s="3">
        <f>(AH30*5)+(AI30*10)+(AJ30*10)+(AK30*15)+(AL30*20)</f>
        <v>10</v>
      </c>
      <c r="AP30" s="11">
        <f>IF(AC30="DQ",0,AM30+AN30+AO30)</f>
        <v>174.23000000000002</v>
      </c>
      <c r="AQ30" s="30">
        <f>(MIN(AP$5:AP$30)/AP30)*100</f>
        <v>22.28663261206451</v>
      </c>
      <c r="AR30" s="12">
        <v>50.94</v>
      </c>
      <c r="AS30" s="2"/>
      <c r="AT30" s="2"/>
      <c r="AU30" s="3">
        <v>28</v>
      </c>
      <c r="AV30" s="3"/>
      <c r="AW30" s="3">
        <v>1</v>
      </c>
      <c r="AX30" s="3">
        <v>2</v>
      </c>
      <c r="AY30" s="3"/>
      <c r="AZ30" s="3"/>
      <c r="BA30" s="6">
        <f>AR30+AS30+AT30</f>
        <v>50.94</v>
      </c>
      <c r="BB30" s="10">
        <f>AU30</f>
        <v>28</v>
      </c>
      <c r="BC30" s="3">
        <f>(AV30*5)+(AW30*10)+(AX30*10)+(AY30*15)+(AZ30*20)</f>
        <v>30</v>
      </c>
      <c r="BD30" s="11">
        <f>BA30+BB30+BC30</f>
        <v>108.94</v>
      </c>
      <c r="BE30" s="30">
        <f>(MIN(BD$5:BD$30)/BD30)*100</f>
        <v>17.156232788691025</v>
      </c>
      <c r="BF30" s="12">
        <v>86.73</v>
      </c>
      <c r="BG30" s="2"/>
      <c r="BH30" s="2"/>
      <c r="BI30" s="3">
        <v>27</v>
      </c>
      <c r="BJ30" s="3"/>
      <c r="BK30" s="3">
        <v>1</v>
      </c>
      <c r="BL30" s="3"/>
      <c r="BM30" s="3"/>
      <c r="BN30" s="3"/>
      <c r="BO30" s="6">
        <f>BF30+BG30+BH30</f>
        <v>86.73</v>
      </c>
      <c r="BP30" s="10">
        <f>BI30</f>
        <v>27</v>
      </c>
      <c r="BQ30" s="3">
        <f>(BJ30*5)+(BK30*10)+(BL30*10)+(BM30*15)+(BN30*20)</f>
        <v>10</v>
      </c>
      <c r="BR30" s="11">
        <f>IF(BF30="DQ",0,BO30+BP30+BQ30)</f>
        <v>123.73</v>
      </c>
      <c r="BS30" s="30">
        <f>(MIN(BR$5:BR$30)/BR30)*100</f>
        <v>25.474824214014387</v>
      </c>
      <c r="BT30" s="12"/>
      <c r="BU30" s="2"/>
      <c r="BV30" s="2"/>
      <c r="BW30" s="3"/>
      <c r="BX30" s="3"/>
      <c r="BY30" s="3"/>
      <c r="BZ30" s="3"/>
      <c r="CA30" s="3"/>
      <c r="CB30" s="3"/>
      <c r="CC30" s="6">
        <f>IF(BT30="DQ",0,BT30+BU30+BV30)</f>
        <v>0</v>
      </c>
      <c r="CD30" s="10">
        <f>BW30</f>
        <v>0</v>
      </c>
      <c r="CE30" s="3">
        <f>(BX30*5)+(BY30*10)+(BZ30*10)+(CA30*15)+(CB30*20)</f>
        <v>0</v>
      </c>
      <c r="CF30" s="11">
        <f>IF(BT30="DQ",0,CC30+CD30+CE30)</f>
        <v>0</v>
      </c>
      <c r="CG30" s="30" t="e">
        <f>(MIN(CF$5:CF$30)/CF30)*100</f>
        <v>#DIV/0!</v>
      </c>
      <c r="CH30" s="12"/>
      <c r="CI30" s="2"/>
      <c r="CJ30" s="3"/>
      <c r="CK30" s="3"/>
      <c r="CL30" s="3"/>
      <c r="CM30" s="3"/>
      <c r="CN30" s="3"/>
      <c r="CO30" s="6">
        <f>CH30+CI30</f>
        <v>0</v>
      </c>
      <c r="CP30" s="10">
        <f>CJ30/2</f>
        <v>0</v>
      </c>
      <c r="CQ30" s="3">
        <f>(CJ30*5)+(CK30*10)+(CL30*10)+(CM30*15)+(CN30*20)</f>
        <v>0</v>
      </c>
      <c r="CR30" s="11">
        <f>CO30+CP30+CQ30</f>
        <v>0</v>
      </c>
      <c r="CS30" s="12"/>
      <c r="CT30" s="2"/>
      <c r="CU30" s="3"/>
      <c r="CV30" s="3"/>
      <c r="CW30" s="3"/>
      <c r="CX30" s="3"/>
      <c r="CY30" s="3"/>
      <c r="CZ30" s="6">
        <f>CS30+CT30</f>
        <v>0</v>
      </c>
      <c r="DA30" s="10">
        <f>CU30/2</f>
        <v>0</v>
      </c>
      <c r="DB30" s="3">
        <f>(CV30*3)+(CW30*5)+(CX30*5)+(CY30*20)</f>
        <v>0</v>
      </c>
      <c r="DC30" s="11">
        <f>CZ30+DA30+DB30</f>
        <v>0</v>
      </c>
      <c r="DD30" s="12"/>
      <c r="DE30" s="2"/>
      <c r="DF30" s="3"/>
      <c r="DG30" s="3"/>
      <c r="DH30" s="3"/>
      <c r="DI30" s="3"/>
      <c r="DJ30" s="3"/>
      <c r="DK30" s="6">
        <f>DD30+DE30</f>
        <v>0</v>
      </c>
      <c r="DL30" s="10">
        <f>DF30/2</f>
        <v>0</v>
      </c>
      <c r="DM30" s="3">
        <f>(DG30*3)+(DH30*5)+(DI30*5)+(DJ30*20)</f>
        <v>0</v>
      </c>
      <c r="DN30" s="11">
        <f>DK30+DL30+DM30</f>
        <v>0</v>
      </c>
    </row>
    <row r="34" ht="12.75">
      <c r="Q34" s="28"/>
    </row>
  </sheetData>
  <sheetProtection/>
  <mergeCells count="12">
    <mergeCell ref="C26:E26"/>
    <mergeCell ref="C3:E3"/>
    <mergeCell ref="C4:E4"/>
    <mergeCell ref="C12:E12"/>
    <mergeCell ref="C25:E25"/>
    <mergeCell ref="CH1:CI1"/>
    <mergeCell ref="F1:J1"/>
    <mergeCell ref="K1:AA1"/>
    <mergeCell ref="AC1:AQ1"/>
    <mergeCell ref="AR1:BE1"/>
    <mergeCell ref="BF1:BR1"/>
    <mergeCell ref="BT1:CG1"/>
  </mergeCells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6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8.0039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sheetProtection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cp:lastPrinted>2011-08-06T22:50:12Z</cp:lastPrinted>
  <dcterms:created xsi:type="dcterms:W3CDTF">2010-05-02T17:04:59Z</dcterms:created>
  <dcterms:modified xsi:type="dcterms:W3CDTF">2012-09-16T02:55:37Z</dcterms:modified>
  <cp:category/>
  <cp:version/>
  <cp:contentType/>
  <cp:contentStatus/>
</cp:coreProperties>
</file>