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<sst xmlns="http://schemas.openxmlformats.org/spreadsheetml/2006/main" count="188" uniqueCount="69">
  <si>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</si>
  <si>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</si>
  <si>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</si>
  <si>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</si>
  <si>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</si>
  <si>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</si>
  <si>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</si>
  <si>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</si>
  <si>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</si>
  <si>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</si>
  <si>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</si>
  <si>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</si>
  <si>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</si>
  <si>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</si>
  <si>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</si>
  <si>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</si>
  <si>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</si>
  <si>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</si>
  <si>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</si>
  <si>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</si>
  <si>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</si>
  <si>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</si>
  <si>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</si>
  <si>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</si>
  <si>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</si>
  <si>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</si>
  <si>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</si>
  <si>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</si>
  <si>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</si>
  <si>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</si>
  <si>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</si>
  <si>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</si>
  <si>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</si>
  <si>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</si>
  <si>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</si>
  <si>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</si>
  <si>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</si>
  <si>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</si>
  <si>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Stage Points Total</t>
  </si>
  <si>
    <t>Jason M</t>
  </si>
  <si>
    <t>ESP</t>
  </si>
  <si>
    <t>Ken T</t>
  </si>
  <si>
    <t>Michael C</t>
  </si>
  <si>
    <t>SSP</t>
  </si>
  <si>
    <t>Manny Y</t>
  </si>
  <si>
    <t>Jeff S</t>
  </si>
  <si>
    <t>John R</t>
  </si>
  <si>
    <t>Vince M</t>
  </si>
  <si>
    <t>John W</t>
  </si>
  <si>
    <t>John C</t>
  </si>
  <si>
    <t>Rich N</t>
  </si>
  <si>
    <t>CDP</t>
  </si>
  <si>
    <t>Juan M</t>
  </si>
  <si>
    <t>Mark C</t>
  </si>
  <si>
    <t>Mark P</t>
  </si>
  <si>
    <t>S Anderson</t>
  </si>
  <si>
    <t>John E</t>
  </si>
  <si>
    <t>Randy O</t>
  </si>
  <si>
    <t>Larry E</t>
  </si>
  <si>
    <t>Steve H</t>
  </si>
  <si>
    <t>Gary R</t>
  </si>
  <si>
    <t>Ryan W</t>
  </si>
  <si>
    <t>Brian S</t>
  </si>
  <si>
    <t>Leon F</t>
  </si>
  <si>
    <t>John G</t>
  </si>
  <si>
    <t>Kirk S</t>
  </si>
  <si>
    <t>CDP Division</t>
  </si>
  <si>
    <t>ESP Division</t>
  </si>
  <si>
    <t>SSP Division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</si>
</sst>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medium"/>
      <top style="thin"/>
      <bottom style="thick"/>
    </border>
    <border>
      <left style="medium"/>
      <right style="thin"/>
      <top style="thin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ck"/>
    </border>
    <border>
      <left style="medium"/>
      <right style="thick"/>
      <top style="thin"/>
      <bottom style="thick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 horizontal="right" vertical="center"/>
      <protection locked="0"/>
    </xf>
    <xf numFmtId="1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2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1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1" fillId="0" borderId="15" xfId="0" applyNumberFormat="1" applyFont="1" applyFill="1" applyBorder="1" applyAlignment="1" applyProtection="1">
      <alignment horizontal="center" wrapText="1"/>
      <protection locked="0"/>
    </xf>
    <xf numFmtId="49" fontId="1" fillId="0" borderId="16" xfId="0" applyNumberFormat="1" applyFont="1" applyFill="1" applyBorder="1" applyAlignment="1" applyProtection="1">
      <alignment horizontal="center" wrapText="1"/>
      <protection locked="0"/>
    </xf>
    <xf numFmtId="49" fontId="1" fillId="0" borderId="17" xfId="0" applyNumberFormat="1" applyFont="1" applyFill="1" applyBorder="1" applyAlignment="1" applyProtection="1">
      <alignment horizontal="center" wrapText="1"/>
      <protection locked="0"/>
    </xf>
    <xf numFmtId="49" fontId="1" fillId="0" borderId="18" xfId="0" applyNumberFormat="1" applyFont="1" applyFill="1" applyBorder="1" applyAlignment="1" applyProtection="1">
      <alignment horizontal="center" wrapText="1"/>
      <protection locked="0"/>
    </xf>
    <xf numFmtId="49" fontId="1" fillId="0" borderId="19" xfId="0" applyNumberFormat="1" applyFont="1" applyFill="1" applyBorder="1" applyAlignment="1" applyProtection="1">
      <alignment horizontal="center" wrapText="1"/>
      <protection locked="0"/>
    </xf>
    <xf numFmtId="49" fontId="1" fillId="0" borderId="20" xfId="0" applyNumberFormat="1" applyFont="1" applyFill="1" applyBorder="1" applyAlignment="1" applyProtection="1">
      <alignment horizontal="center" wrapText="1"/>
      <protection locked="0"/>
    </xf>
    <xf numFmtId="49" fontId="1" fillId="0" borderId="21" xfId="0" applyNumberFormat="1" applyFont="1" applyFill="1" applyBorder="1" applyAlignment="1" applyProtection="1">
      <alignment horizontal="center" wrapText="1"/>
      <protection locked="0"/>
    </xf>
    <xf numFmtId="2" fontId="0" fillId="0" borderId="22" xfId="0" applyNumberFormat="1" applyFont="1" applyFill="1" applyBorder="1" applyAlignment="1" applyProtection="1">
      <alignment horizontal="right" vertical="center"/>
      <protection locked="0"/>
    </xf>
    <xf numFmtId="49" fontId="1" fillId="0" borderId="23" xfId="0" applyNumberFormat="1" applyFont="1" applyFill="1" applyBorder="1" applyAlignment="1" applyProtection="1">
      <alignment horizontal="center" wrapText="1"/>
      <protection locked="0"/>
    </xf>
    <xf numFmtId="49" fontId="1" fillId="0" borderId="24" xfId="0" applyNumberFormat="1" applyFont="1" applyFill="1" applyBorder="1" applyAlignment="1" applyProtection="1">
      <alignment horizontal="center" wrapText="1"/>
      <protection locked="0"/>
    </xf>
    <xf numFmtId="164" fontId="0" fillId="0" borderId="25" xfId="0" applyNumberFormat="1" applyFont="1" applyFill="1" applyBorder="1" applyAlignment="1" applyProtection="1">
      <alignment horizontal="right" vertical="center"/>
      <protection locked="0"/>
    </xf>
    <xf numFmtId="1" fontId="0" fillId="0" borderId="26" xfId="0" applyNumberFormat="1" applyFont="1" applyFill="1" applyBorder="1" applyAlignment="1" applyProtection="1">
      <alignment horizontal="right" vertical="center"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1" fontId="0" fillId="24" borderId="26" xfId="0" applyNumberFormat="1" applyFont="1" applyFill="1" applyBorder="1" applyAlignment="1" applyProtection="1">
      <alignment horizontal="right" vertical="center"/>
      <protection locked="0"/>
    </xf>
    <xf numFmtId="2" fontId="1" fillId="24" borderId="13" xfId="0" applyNumberFormat="1" applyFont="1" applyFill="1" applyBorder="1" applyAlignment="1" applyProtection="1">
      <alignment horizontal="right" vertical="center"/>
      <protection locked="0"/>
    </xf>
    <xf numFmtId="2" fontId="0" fillId="0" borderId="14" xfId="0" applyNumberFormat="1" applyFont="1" applyFill="1" applyBorder="1" applyAlignment="1" applyProtection="1">
      <alignment horizontal="right" vertical="center"/>
      <protection locked="0"/>
    </xf>
    <xf numFmtId="2" fontId="0" fillId="24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2" fontId="1" fillId="0" borderId="31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23" fillId="0" borderId="16" xfId="47" applyNumberFormat="1" applyFont="1" applyFill="1" applyBorder="1" applyAlignment="1" applyProtection="1">
      <alignment horizontal="center" wrapText="1"/>
      <protection locked="0"/>
    </xf>
    <xf numFmtId="2" fontId="23" fillId="25" borderId="0" xfId="47" applyNumberFormat="1" applyFont="1" applyFill="1" applyBorder="1" applyAlignment="1" applyProtection="1">
      <alignment horizontal="center" vertical="center"/>
      <protection locked="0"/>
    </xf>
    <xf numFmtId="49" fontId="23" fillId="0" borderId="28" xfId="47" applyNumberFormat="1" applyFont="1" applyFill="1" applyBorder="1" applyAlignment="1" applyProtection="1">
      <alignment horizontal="center"/>
      <protection locked="0"/>
    </xf>
    <xf numFmtId="2" fontId="23" fillId="0" borderId="0" xfId="47" applyNumberFormat="1" applyFont="1" applyFill="1" applyBorder="1" applyAlignment="1" applyProtection="1">
      <alignment horizontal="center" vertical="center"/>
      <protection locked="0"/>
    </xf>
    <xf numFmtId="164" fontId="0" fillId="25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center" vertical="center"/>
      <protection locked="0"/>
    </xf>
    <xf numFmtId="49" fontId="0" fillId="25" borderId="0" xfId="0" applyNumberFormat="1" applyFill="1" applyBorder="1" applyAlignment="1" applyProtection="1">
      <alignment horizontal="left" vertical="center"/>
      <protection locked="0"/>
    </xf>
    <xf numFmtId="2" fontId="23" fillId="11" borderId="0" xfId="47" applyNumberFormat="1" applyFont="1" applyFill="1" applyBorder="1" applyAlignment="1" applyProtection="1">
      <alignment horizontal="center" vertical="center"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29" xfId="0" applyNumberFormat="1" applyFont="1" applyFill="1" applyBorder="1" applyAlignment="1" applyProtection="1">
      <alignment horizontal="center"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8"/>
  <sheetViews>
    <sheetView tabSelected="1" zoomScalePageLayoutView="0" workbookViewId="0" topLeftCell="A2">
      <pane xSplit="2" ySplit="2" topLeftCell="C4" activePane="bottomRight" state="frozen"/>
      <selection pane="topLeft" activeCell="A2" sqref="A2"/>
      <selection pane="topRight" activeCell="C2" sqref="C2"/>
      <selection pane="bottomLeft" activeCell="A3" sqref="A3"/>
      <selection pane="bottomRight" activeCell="AB29" sqref="AB29"/>
    </sheetView>
  </sheetViews>
  <sheetFormatPr defaultColWidth="8.00390625" defaultRowHeight="12.75"/>
  <cols>
    <col min="1" max="2" width="8.7109375" style="5" customWidth="1"/>
    <col min="3" max="3" width="25.7109375" style="1" customWidth="1"/>
    <col min="4" max="4" width="7.00390625" style="1" bestFit="1" customWidth="1"/>
    <col min="5" max="5" width="4.8515625" style="1" customWidth="1"/>
    <col min="6" max="6" width="10.28125" style="1" customWidth="1"/>
    <col min="7" max="7" width="8.57421875" style="1" customWidth="1"/>
    <col min="8" max="8" width="7.57421875" style="1" customWidth="1"/>
    <col min="9" max="9" width="5.28125" style="1" customWidth="1"/>
    <col min="10" max="10" width="5.57421875" style="1" hidden="1" customWidth="1"/>
    <col min="11" max="11" width="5.00390625" style="1" customWidth="1"/>
    <col min="12" max="12" width="6.57421875" style="1" customWidth="1"/>
    <col min="13" max="13" width="5.57421875" style="1" customWidth="1"/>
    <col min="14" max="18" width="5.57421875" style="1" hidden="1" customWidth="1"/>
    <col min="19" max="19" width="3.8515625" style="1" customWidth="1"/>
    <col min="20" max="22" width="2.28125" style="1" customWidth="1"/>
    <col min="23" max="23" width="3.57421875" style="1" customWidth="1"/>
    <col min="24" max="24" width="6.7109375" style="1" customWidth="1"/>
    <col min="25" max="25" width="4.57421875" style="1" customWidth="1"/>
    <col min="26" max="26" width="4.28125" style="1" customWidth="1"/>
    <col min="27" max="27" width="7.00390625" style="4" customWidth="1"/>
    <col min="28" max="28" width="8.140625" style="1" customWidth="1"/>
    <col min="29" max="29" width="7.8515625" style="1" bestFit="1" customWidth="1"/>
    <col min="30" max="30" width="5.57421875" style="1" customWidth="1"/>
    <col min="31" max="32" width="5.57421875" style="1" hidden="1" customWidth="1"/>
    <col min="33" max="33" width="3.8515625" style="1" customWidth="1"/>
    <col min="34" max="36" width="2.28125" style="1" customWidth="1"/>
    <col min="37" max="37" width="3.57421875" style="1" customWidth="1"/>
    <col min="38" max="38" width="7.7109375" style="1" customWidth="1"/>
    <col min="39" max="39" width="4.57421875" style="1" customWidth="1"/>
    <col min="40" max="40" width="4.28125" style="1" customWidth="1"/>
    <col min="41" max="41" width="6.57421875" style="1" customWidth="1"/>
    <col min="42" max="42" width="8.140625" style="1" customWidth="1"/>
    <col min="43" max="44" width="5.57421875" style="1" customWidth="1"/>
    <col min="45" max="45" width="5.57421875" style="1" hidden="1" customWidth="1"/>
    <col min="46" max="46" width="3.8515625" style="1" customWidth="1"/>
    <col min="47" max="49" width="2.28125" style="1" customWidth="1"/>
    <col min="50" max="50" width="3.57421875" style="1" customWidth="1"/>
    <col min="51" max="51" width="6.57421875" style="1" customWidth="1"/>
    <col min="52" max="52" width="4.57421875" style="1" customWidth="1"/>
    <col min="53" max="53" width="4.28125" style="1" customWidth="1"/>
    <col min="54" max="54" width="6.57421875" style="1" customWidth="1"/>
    <col min="55" max="55" width="8.140625" style="1" customWidth="1"/>
    <col min="56" max="56" width="6.8515625" style="1" customWidth="1"/>
    <col min="57" max="57" width="5.57421875" style="1" customWidth="1"/>
    <col min="58" max="58" width="5.57421875" style="1" hidden="1" customWidth="1"/>
    <col min="59" max="59" width="4.140625" style="1" customWidth="1"/>
    <col min="60" max="62" width="2.28125" style="1" customWidth="1"/>
    <col min="63" max="63" width="3.57421875" style="1" customWidth="1"/>
    <col min="64" max="64" width="6.57421875" style="1" customWidth="1"/>
    <col min="65" max="65" width="4.57421875" style="1" customWidth="1"/>
    <col min="66" max="66" width="4.28125" style="1" customWidth="1"/>
    <col min="67" max="67" width="6.57421875" style="1" customWidth="1"/>
    <col min="68" max="68" width="8.140625" style="1" customWidth="1"/>
    <col min="69" max="69" width="7.8515625" style="1" bestFit="1" customWidth="1"/>
    <col min="70" max="71" width="5.57421875" style="1" customWidth="1"/>
    <col min="72" max="72" width="3.8515625" style="1" customWidth="1"/>
    <col min="73" max="75" width="2.28125" style="1" customWidth="1"/>
    <col min="76" max="76" width="3.57421875" style="1" customWidth="1"/>
    <col min="77" max="77" width="6.57421875" style="1" customWidth="1"/>
    <col min="78" max="78" width="4.57421875" style="1" customWidth="1"/>
    <col min="79" max="79" width="4.28125" style="1" customWidth="1"/>
    <col min="80" max="80" width="6.57421875" style="1" customWidth="1"/>
    <col min="81" max="82" width="5.57421875" style="1" customWidth="1"/>
    <col min="83" max="83" width="3.8515625" style="1" customWidth="1"/>
    <col min="84" max="86" width="2.28125" style="1" customWidth="1"/>
    <col min="87" max="87" width="3.57421875" style="1" customWidth="1"/>
    <col min="88" max="88" width="6.57421875" style="1" customWidth="1"/>
    <col min="89" max="89" width="4.57421875" style="1" customWidth="1"/>
    <col min="90" max="90" width="4.28125" style="1" customWidth="1"/>
    <col min="91" max="91" width="6.57421875" style="1" customWidth="1"/>
    <col min="92" max="93" width="5.57421875" style="1" customWidth="1"/>
    <col min="94" max="94" width="3.8515625" style="1" customWidth="1"/>
    <col min="95" max="97" width="2.28125" style="1" customWidth="1"/>
    <col min="98" max="98" width="3.57421875" style="1" customWidth="1"/>
    <col min="99" max="99" width="6.57421875" style="1" customWidth="1"/>
    <col min="100" max="100" width="4.57421875" style="1" customWidth="1"/>
    <col min="101" max="101" width="4.28125" style="1" customWidth="1"/>
    <col min="102" max="102" width="6.57421875" style="1" customWidth="1"/>
    <col min="103" max="104" width="5.57421875" style="1" customWidth="1"/>
    <col min="105" max="105" width="3.8515625" style="1" customWidth="1"/>
    <col min="106" max="108" width="2.28125" style="1" customWidth="1"/>
    <col min="109" max="109" width="3.57421875" style="1" customWidth="1"/>
    <col min="110" max="110" width="6.57421875" style="1" customWidth="1"/>
    <col min="111" max="111" width="4.57421875" style="1" customWidth="1"/>
    <col min="112" max="112" width="4.28125" style="1" customWidth="1"/>
    <col min="113" max="16384" width="8.00390625" style="1" customWidth="1"/>
  </cols>
  <sheetData>
    <row r="1" spans="1:113" ht="16.5" thickBot="1" thickTop="1">
      <c r="A1" s="26" t="s">
        <v>36</v>
      </c>
      <c r="B1" s="26" t="s">
        <v>34</v>
      </c>
      <c r="C1" s="26" t="s">
        <v>0</v>
      </c>
      <c r="D1" s="26"/>
      <c r="E1" s="26"/>
      <c r="F1" s="41"/>
      <c r="G1" s="27" t="s">
        <v>1</v>
      </c>
      <c r="H1" s="28"/>
      <c r="I1" s="28"/>
      <c r="J1" s="28"/>
      <c r="K1" s="29"/>
      <c r="L1" s="26" t="s">
        <v>2</v>
      </c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41"/>
      <c r="AC1" s="26" t="s">
        <v>3</v>
      </c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41"/>
      <c r="AQ1" s="26" t="s">
        <v>4</v>
      </c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41"/>
      <c r="BD1" s="26" t="s">
        <v>5</v>
      </c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41"/>
      <c r="BQ1" s="26" t="s">
        <v>6</v>
      </c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 t="s">
        <v>7</v>
      </c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 t="s">
        <v>8</v>
      </c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 t="s">
        <v>9</v>
      </c>
      <c r="CZ1" s="26"/>
      <c r="DA1" s="26"/>
      <c r="DB1" s="26"/>
      <c r="DC1" s="26"/>
      <c r="DD1" s="26"/>
      <c r="DE1" s="26"/>
      <c r="DF1" s="26"/>
      <c r="DG1" s="26"/>
      <c r="DH1" s="26"/>
      <c r="DI1" s="26"/>
    </row>
    <row r="2" spans="1:114" ht="15.75" customHeight="1" thickBot="1" thickTop="1">
      <c r="A2" s="26" t="s">
        <v>36</v>
      </c>
      <c r="B2" s="26" t="s">
        <v>34</v>
      </c>
      <c r="C2" s="26" t="s">
        <v>0</v>
      </c>
      <c r="D2" s="26"/>
      <c r="E2" s="26"/>
      <c r="F2" s="47" t="s">
        <v>1</v>
      </c>
      <c r="G2" s="48"/>
      <c r="H2" s="48"/>
      <c r="I2" s="48"/>
      <c r="J2" s="48"/>
      <c r="K2" s="49"/>
      <c r="L2" s="47" t="s">
        <v>2</v>
      </c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9"/>
      <c r="AC2" s="47" t="s">
        <v>3</v>
      </c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9"/>
      <c r="AQ2" s="47" t="s">
        <v>4</v>
      </c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9"/>
      <c r="BD2" s="47" t="s">
        <v>5</v>
      </c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9"/>
      <c r="BQ2" s="26"/>
      <c r="BR2" s="26" t="s">
        <v>6</v>
      </c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 t="s">
        <v>7</v>
      </c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 t="s">
        <v>8</v>
      </c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 t="s">
        <v>9</v>
      </c>
      <c r="DA2" s="26"/>
      <c r="DB2" s="26"/>
      <c r="DC2" s="26"/>
      <c r="DD2" s="26"/>
      <c r="DE2" s="26"/>
      <c r="DF2" s="26"/>
      <c r="DG2" s="26"/>
      <c r="DH2" s="26"/>
      <c r="DI2" s="26"/>
      <c r="DJ2" s="26"/>
    </row>
    <row r="3" spans="1:113" ht="45" customHeight="1" thickBot="1" thickTop="1">
      <c r="A3" s="14" t="s">
        <v>35</v>
      </c>
      <c r="B3" s="26" t="s">
        <v>35</v>
      </c>
      <c r="C3" s="15" t="s">
        <v>10</v>
      </c>
      <c r="D3" s="15" t="s">
        <v>11</v>
      </c>
      <c r="E3" s="15" t="s">
        <v>12</v>
      </c>
      <c r="F3" s="39" t="s">
        <v>38</v>
      </c>
      <c r="G3" s="19" t="s">
        <v>13</v>
      </c>
      <c r="H3" s="20" t="s">
        <v>14</v>
      </c>
      <c r="I3" s="17" t="s">
        <v>15</v>
      </c>
      <c r="J3" s="22" t="s">
        <v>16</v>
      </c>
      <c r="K3" s="23" t="s">
        <v>17</v>
      </c>
      <c r="L3" s="14" t="s">
        <v>18</v>
      </c>
      <c r="M3" s="15" t="s">
        <v>19</v>
      </c>
      <c r="N3" s="15" t="s">
        <v>20</v>
      </c>
      <c r="O3" s="15" t="s">
        <v>21</v>
      </c>
      <c r="P3" s="15" t="s">
        <v>22</v>
      </c>
      <c r="Q3" s="15" t="s">
        <v>23</v>
      </c>
      <c r="R3" s="15" t="s">
        <v>24</v>
      </c>
      <c r="S3" s="15" t="s">
        <v>25</v>
      </c>
      <c r="T3" s="15" t="s">
        <v>26</v>
      </c>
      <c r="U3" s="15" t="s">
        <v>27</v>
      </c>
      <c r="V3" s="15" t="s">
        <v>28</v>
      </c>
      <c r="W3" s="17" t="s">
        <v>29</v>
      </c>
      <c r="X3" s="18" t="s">
        <v>30</v>
      </c>
      <c r="Y3" s="15" t="s">
        <v>31</v>
      </c>
      <c r="Z3" s="15" t="s">
        <v>32</v>
      </c>
      <c r="AA3" s="16" t="s">
        <v>33</v>
      </c>
      <c r="AB3" s="39" t="s">
        <v>37</v>
      </c>
      <c r="AC3" s="14" t="s">
        <v>18</v>
      </c>
      <c r="AD3" s="15" t="s">
        <v>19</v>
      </c>
      <c r="AE3" s="15" t="s">
        <v>20</v>
      </c>
      <c r="AF3" s="15" t="s">
        <v>21</v>
      </c>
      <c r="AG3" s="15" t="s">
        <v>25</v>
      </c>
      <c r="AH3" s="15" t="s">
        <v>26</v>
      </c>
      <c r="AI3" s="15" t="s">
        <v>27</v>
      </c>
      <c r="AJ3" s="15" t="s">
        <v>28</v>
      </c>
      <c r="AK3" s="15" t="s">
        <v>29</v>
      </c>
      <c r="AL3" s="18" t="s">
        <v>30</v>
      </c>
      <c r="AM3" s="15" t="s">
        <v>31</v>
      </c>
      <c r="AN3" s="15" t="s">
        <v>32</v>
      </c>
      <c r="AO3" s="16" t="s">
        <v>33</v>
      </c>
      <c r="AP3" s="39" t="s">
        <v>37</v>
      </c>
      <c r="AQ3" s="14" t="s">
        <v>18</v>
      </c>
      <c r="AR3" s="15" t="s">
        <v>19</v>
      </c>
      <c r="AS3" s="15" t="s">
        <v>20</v>
      </c>
      <c r="AT3" s="15" t="s">
        <v>25</v>
      </c>
      <c r="AU3" s="15" t="s">
        <v>26</v>
      </c>
      <c r="AV3" s="15" t="s">
        <v>27</v>
      </c>
      <c r="AW3" s="15" t="s">
        <v>28</v>
      </c>
      <c r="AX3" s="15" t="s">
        <v>29</v>
      </c>
      <c r="AY3" s="18" t="s">
        <v>30</v>
      </c>
      <c r="AZ3" s="15" t="s">
        <v>31</v>
      </c>
      <c r="BA3" s="15" t="s">
        <v>32</v>
      </c>
      <c r="BB3" s="16" t="s">
        <v>33</v>
      </c>
      <c r="BC3" s="39" t="s">
        <v>37</v>
      </c>
      <c r="BD3" s="14" t="s">
        <v>18</v>
      </c>
      <c r="BE3" s="15" t="s">
        <v>19</v>
      </c>
      <c r="BF3" s="15" t="s">
        <v>20</v>
      </c>
      <c r="BG3" s="15" t="s">
        <v>25</v>
      </c>
      <c r="BH3" s="15" t="s">
        <v>26</v>
      </c>
      <c r="BI3" s="15" t="s">
        <v>27</v>
      </c>
      <c r="BJ3" s="15" t="s">
        <v>28</v>
      </c>
      <c r="BK3" s="15" t="s">
        <v>29</v>
      </c>
      <c r="BL3" s="18" t="s">
        <v>30</v>
      </c>
      <c r="BM3" s="15" t="s">
        <v>31</v>
      </c>
      <c r="BN3" s="15" t="s">
        <v>32</v>
      </c>
      <c r="BO3" s="16" t="s">
        <v>33</v>
      </c>
      <c r="BP3" s="39" t="s">
        <v>37</v>
      </c>
      <c r="BQ3" s="14" t="s">
        <v>18</v>
      </c>
      <c r="BR3" s="15" t="s">
        <v>19</v>
      </c>
      <c r="BS3" s="15" t="s">
        <v>20</v>
      </c>
      <c r="BT3" s="15" t="s">
        <v>25</v>
      </c>
      <c r="BU3" s="15" t="s">
        <v>26</v>
      </c>
      <c r="BV3" s="15" t="s">
        <v>27</v>
      </c>
      <c r="BW3" s="15" t="s">
        <v>28</v>
      </c>
      <c r="BX3" s="15" t="s">
        <v>29</v>
      </c>
      <c r="BY3" s="18" t="s">
        <v>30</v>
      </c>
      <c r="BZ3" s="15" t="s">
        <v>31</v>
      </c>
      <c r="CA3" s="15" t="s">
        <v>32</v>
      </c>
      <c r="CB3" s="16" t="s">
        <v>33</v>
      </c>
      <c r="CC3" s="14" t="s">
        <v>18</v>
      </c>
      <c r="CD3" s="15" t="s">
        <v>19</v>
      </c>
      <c r="CE3" s="15" t="s">
        <v>25</v>
      </c>
      <c r="CF3" s="15" t="s">
        <v>26</v>
      </c>
      <c r="CG3" s="15" t="s">
        <v>27</v>
      </c>
      <c r="CH3" s="15" t="s">
        <v>28</v>
      </c>
      <c r="CI3" s="15" t="s">
        <v>29</v>
      </c>
      <c r="CJ3" s="18" t="s">
        <v>30</v>
      </c>
      <c r="CK3" s="15" t="s">
        <v>31</v>
      </c>
      <c r="CL3" s="15" t="s">
        <v>32</v>
      </c>
      <c r="CM3" s="16" t="s">
        <v>33</v>
      </c>
      <c r="CN3" s="14" t="s">
        <v>18</v>
      </c>
      <c r="CO3" s="15" t="s">
        <v>19</v>
      </c>
      <c r="CP3" s="15" t="s">
        <v>25</v>
      </c>
      <c r="CQ3" s="15" t="s">
        <v>26</v>
      </c>
      <c r="CR3" s="15" t="s">
        <v>27</v>
      </c>
      <c r="CS3" s="15" t="s">
        <v>28</v>
      </c>
      <c r="CT3" s="15" t="s">
        <v>29</v>
      </c>
      <c r="CU3" s="18" t="s">
        <v>30</v>
      </c>
      <c r="CV3" s="15" t="s">
        <v>31</v>
      </c>
      <c r="CW3" s="15" t="s">
        <v>32</v>
      </c>
      <c r="CX3" s="16" t="s">
        <v>33</v>
      </c>
      <c r="CY3" s="14" t="s">
        <v>18</v>
      </c>
      <c r="CZ3" s="15" t="s">
        <v>19</v>
      </c>
      <c r="DA3" s="15" t="s">
        <v>25</v>
      </c>
      <c r="DB3" s="15" t="s">
        <v>26</v>
      </c>
      <c r="DC3" s="15" t="s">
        <v>27</v>
      </c>
      <c r="DD3" s="15" t="s">
        <v>28</v>
      </c>
      <c r="DE3" s="15" t="s">
        <v>29</v>
      </c>
      <c r="DF3" s="18" t="s">
        <v>30</v>
      </c>
      <c r="DG3" s="15" t="s">
        <v>31</v>
      </c>
      <c r="DH3" s="15" t="s">
        <v>32</v>
      </c>
      <c r="DI3" s="16" t="s">
        <v>33</v>
      </c>
    </row>
    <row r="4" spans="1:113" ht="15.75" thickTop="1">
      <c r="A4" s="13"/>
      <c r="B4" s="44"/>
      <c r="C4" s="38"/>
      <c r="D4" s="8"/>
      <c r="E4" s="8"/>
      <c r="F4" s="42"/>
      <c r="G4" s="37"/>
      <c r="H4" s="21"/>
      <c r="I4" s="12"/>
      <c r="J4" s="24"/>
      <c r="K4" s="25"/>
      <c r="L4" s="11"/>
      <c r="M4" s="2"/>
      <c r="N4" s="2"/>
      <c r="O4" s="2"/>
      <c r="P4" s="2"/>
      <c r="Q4" s="2"/>
      <c r="R4" s="2"/>
      <c r="S4" s="3"/>
      <c r="T4" s="3"/>
      <c r="U4" s="3"/>
      <c r="V4" s="3"/>
      <c r="W4" s="12"/>
      <c r="X4" s="6"/>
      <c r="Y4" s="9"/>
      <c r="Z4" s="3"/>
      <c r="AA4" s="10"/>
      <c r="AB4" s="42"/>
      <c r="AC4" s="11"/>
      <c r="AD4" s="2"/>
      <c r="AE4" s="2"/>
      <c r="AF4" s="2"/>
      <c r="AG4" s="3"/>
      <c r="AH4" s="3"/>
      <c r="AI4" s="3"/>
      <c r="AJ4" s="3"/>
      <c r="AK4" s="3"/>
      <c r="AL4" s="6"/>
      <c r="AM4" s="9"/>
      <c r="AN4" s="3"/>
      <c r="AO4" s="10"/>
      <c r="AP4" s="42"/>
      <c r="AQ4" s="11"/>
      <c r="AR4" s="2"/>
      <c r="AS4" s="2"/>
      <c r="AT4" s="3"/>
      <c r="AU4" s="3"/>
      <c r="AV4" s="3"/>
      <c r="AW4" s="3"/>
      <c r="AX4" s="3"/>
      <c r="AY4" s="6"/>
      <c r="AZ4" s="9"/>
      <c r="BA4" s="3"/>
      <c r="BB4" s="10"/>
      <c r="BC4" s="42"/>
      <c r="BD4" s="11"/>
      <c r="BE4" s="2"/>
      <c r="BF4" s="2"/>
      <c r="BG4" s="3"/>
      <c r="BH4" s="3"/>
      <c r="BI4" s="3"/>
      <c r="BJ4" s="3"/>
      <c r="BK4" s="3"/>
      <c r="BL4" s="6"/>
      <c r="BM4" s="9"/>
      <c r="BN4" s="3"/>
      <c r="BO4" s="10"/>
      <c r="BP4" s="42"/>
      <c r="BQ4" s="11"/>
      <c r="BR4" s="2"/>
      <c r="BS4" s="2"/>
      <c r="BT4" s="3"/>
      <c r="BU4" s="3"/>
      <c r="BV4" s="3"/>
      <c r="BW4" s="3"/>
      <c r="BX4" s="3"/>
      <c r="BY4" s="6"/>
      <c r="BZ4" s="9"/>
      <c r="CA4" s="3"/>
      <c r="CB4" s="10"/>
      <c r="CC4" s="11"/>
      <c r="CD4" s="2"/>
      <c r="CE4" s="3"/>
      <c r="CF4" s="3"/>
      <c r="CG4" s="3"/>
      <c r="CH4" s="3"/>
      <c r="CI4" s="3"/>
      <c r="CJ4" s="6"/>
      <c r="CK4" s="9"/>
      <c r="CL4" s="3"/>
      <c r="CM4" s="10"/>
      <c r="CN4" s="11"/>
      <c r="CO4" s="2"/>
      <c r="CP4" s="3"/>
      <c r="CQ4" s="3"/>
      <c r="CR4" s="3"/>
      <c r="CS4" s="3"/>
      <c r="CT4" s="3"/>
      <c r="CU4" s="6"/>
      <c r="CV4" s="9"/>
      <c r="CW4" s="3"/>
      <c r="CX4" s="10"/>
      <c r="CY4" s="11"/>
      <c r="CZ4" s="2"/>
      <c r="DA4" s="3"/>
      <c r="DB4" s="3"/>
      <c r="DC4" s="3"/>
      <c r="DD4" s="3"/>
      <c r="DE4" s="3"/>
      <c r="DF4" s="6"/>
      <c r="DG4" s="9"/>
      <c r="DH4" s="3"/>
      <c r="DI4" s="10"/>
    </row>
    <row r="5" spans="1:113" ht="15">
      <c r="A5" s="13"/>
      <c r="B5" s="44"/>
      <c r="C5" s="35" t="s">
        <v>66</v>
      </c>
      <c r="D5" s="8"/>
      <c r="E5" s="8"/>
      <c r="F5" s="42"/>
      <c r="G5" s="37"/>
      <c r="H5" s="21"/>
      <c r="I5" s="12"/>
      <c r="J5" s="24"/>
      <c r="K5" s="25"/>
      <c r="L5" s="11"/>
      <c r="M5" s="2"/>
      <c r="N5" s="2"/>
      <c r="O5" s="2"/>
      <c r="P5" s="2"/>
      <c r="Q5" s="2"/>
      <c r="R5" s="2"/>
      <c r="S5" s="3"/>
      <c r="T5" s="3"/>
      <c r="U5" s="3"/>
      <c r="V5" s="3"/>
      <c r="W5" s="12"/>
      <c r="X5" s="6"/>
      <c r="Y5" s="9"/>
      <c r="Z5" s="3"/>
      <c r="AA5" s="10"/>
      <c r="AB5" s="42"/>
      <c r="AC5" s="11"/>
      <c r="AD5" s="2"/>
      <c r="AE5" s="2"/>
      <c r="AF5" s="2"/>
      <c r="AG5" s="3"/>
      <c r="AH5" s="3"/>
      <c r="AI5" s="3"/>
      <c r="AJ5" s="3"/>
      <c r="AK5" s="3"/>
      <c r="AL5" s="6"/>
      <c r="AM5" s="9"/>
      <c r="AN5" s="3"/>
      <c r="AO5" s="10"/>
      <c r="AP5" s="42"/>
      <c r="AQ5" s="11"/>
      <c r="AR5" s="2"/>
      <c r="AS5" s="2"/>
      <c r="AT5" s="3"/>
      <c r="AU5" s="3"/>
      <c r="AV5" s="3"/>
      <c r="AW5" s="3"/>
      <c r="AX5" s="3"/>
      <c r="AY5" s="6"/>
      <c r="AZ5" s="9"/>
      <c r="BA5" s="3"/>
      <c r="BB5" s="10"/>
      <c r="BC5" s="42"/>
      <c r="BD5" s="11"/>
      <c r="BE5" s="2"/>
      <c r="BF5" s="2"/>
      <c r="BG5" s="3"/>
      <c r="BH5" s="3"/>
      <c r="BI5" s="3"/>
      <c r="BJ5" s="3"/>
      <c r="BK5" s="3"/>
      <c r="BL5" s="6"/>
      <c r="BM5" s="9"/>
      <c r="BN5" s="3"/>
      <c r="BO5" s="10"/>
      <c r="BP5" s="42"/>
      <c r="BQ5" s="11"/>
      <c r="BR5" s="2"/>
      <c r="BS5" s="2"/>
      <c r="BT5" s="3"/>
      <c r="BU5" s="3"/>
      <c r="BV5" s="3"/>
      <c r="BW5" s="3"/>
      <c r="BX5" s="3"/>
      <c r="BY5" s="6"/>
      <c r="BZ5" s="9"/>
      <c r="CA5" s="3"/>
      <c r="CB5" s="10"/>
      <c r="CC5" s="11"/>
      <c r="CD5" s="2"/>
      <c r="CE5" s="3"/>
      <c r="CF5" s="3"/>
      <c r="CG5" s="3"/>
      <c r="CH5" s="3"/>
      <c r="CI5" s="3"/>
      <c r="CJ5" s="6"/>
      <c r="CK5" s="9"/>
      <c r="CL5" s="3"/>
      <c r="CM5" s="10"/>
      <c r="CN5" s="11"/>
      <c r="CO5" s="2"/>
      <c r="CP5" s="3"/>
      <c r="CQ5" s="3"/>
      <c r="CR5" s="3"/>
      <c r="CS5" s="3"/>
      <c r="CT5" s="3"/>
      <c r="CU5" s="6"/>
      <c r="CV5" s="9"/>
      <c r="CW5" s="3"/>
      <c r="CX5" s="10"/>
      <c r="CY5" s="11"/>
      <c r="CZ5" s="2"/>
      <c r="DA5" s="3"/>
      <c r="DB5" s="3"/>
      <c r="DC5" s="3"/>
      <c r="DD5" s="3"/>
      <c r="DE5" s="3"/>
      <c r="DF5" s="6"/>
      <c r="DG5" s="9"/>
      <c r="DH5" s="3"/>
      <c r="DI5" s="10"/>
    </row>
    <row r="6" spans="1:113" ht="15">
      <c r="A6" s="13">
        <v>12</v>
      </c>
      <c r="B6" s="44">
        <v>1</v>
      </c>
      <c r="C6" s="38" t="s">
        <v>50</v>
      </c>
      <c r="D6" s="8"/>
      <c r="E6" s="8" t="s">
        <v>51</v>
      </c>
      <c r="F6" s="40">
        <f>AB6+AP6+BC6+BP6</f>
        <v>265.7714242619254</v>
      </c>
      <c r="G6" s="37">
        <f>H6+I6+J6</f>
        <v>190.3</v>
      </c>
      <c r="H6" s="21">
        <f>X6+AL6+AY6+BL6+BY6+CJ6+CU6+DF6</f>
        <v>128.3</v>
      </c>
      <c r="I6" s="7">
        <f>Z6+AN6+BA6+BN6+CA6+CL6+CW6+DH6</f>
        <v>20</v>
      </c>
      <c r="J6" s="24">
        <f>K6/2</f>
        <v>42</v>
      </c>
      <c r="K6" s="25">
        <f>S6+AG6+AT6+BG6+BT6+CE6+CP6+DA6</f>
        <v>84</v>
      </c>
      <c r="L6" s="11">
        <v>21.9</v>
      </c>
      <c r="M6" s="2"/>
      <c r="N6" s="2"/>
      <c r="O6" s="2"/>
      <c r="P6" s="2"/>
      <c r="Q6" s="2"/>
      <c r="R6" s="2"/>
      <c r="S6" s="3">
        <v>10</v>
      </c>
      <c r="T6" s="3"/>
      <c r="U6" s="3">
        <v>1</v>
      </c>
      <c r="V6" s="3"/>
      <c r="W6" s="12"/>
      <c r="X6" s="6">
        <f>L6+M6+N6+O6+P6+Q6+R6</f>
        <v>21.9</v>
      </c>
      <c r="Y6" s="9">
        <f>S6/2</f>
        <v>5</v>
      </c>
      <c r="Z6" s="3">
        <f>(T6*3)+(U6*5)+(V6*5)+(W6*20)</f>
        <v>5</v>
      </c>
      <c r="AA6" s="10">
        <f>X6+Y6+Z6</f>
        <v>31.9</v>
      </c>
      <c r="AB6" s="42">
        <f>(MIN(AA$6:AA$33)/AA6)*100</f>
        <v>77.17868338557994</v>
      </c>
      <c r="AC6" s="11">
        <v>35.48</v>
      </c>
      <c r="AD6" s="2"/>
      <c r="AE6" s="2"/>
      <c r="AF6" s="2"/>
      <c r="AG6" s="3">
        <v>19</v>
      </c>
      <c r="AH6" s="3"/>
      <c r="AI6" s="3">
        <v>3</v>
      </c>
      <c r="AJ6" s="3"/>
      <c r="AK6" s="3"/>
      <c r="AL6" s="6">
        <f>AC6+AD6+AE6+AF6</f>
        <v>35.48</v>
      </c>
      <c r="AM6" s="9">
        <f>AG6/2</f>
        <v>9.5</v>
      </c>
      <c r="AN6" s="3">
        <f>(AH6*3)+(AI6*5)+(AJ6*5)+(AK6*20)</f>
        <v>15</v>
      </c>
      <c r="AO6" s="10">
        <f>AL6+AM6+AN6</f>
        <v>59.98</v>
      </c>
      <c r="AP6" s="42">
        <f>(MIN(AO$6:AO$33)/AO6)*100</f>
        <v>60.55351783927977</v>
      </c>
      <c r="AQ6" s="11">
        <v>19.51</v>
      </c>
      <c r="AR6" s="2">
        <v>16.2</v>
      </c>
      <c r="AS6" s="2"/>
      <c r="AT6" s="3">
        <v>24</v>
      </c>
      <c r="AU6" s="3"/>
      <c r="AV6" s="3"/>
      <c r="AW6" s="3"/>
      <c r="AX6" s="3"/>
      <c r="AY6" s="6">
        <f>AQ6+AR6+AS6</f>
        <v>35.71</v>
      </c>
      <c r="AZ6" s="9">
        <f>AT6/2</f>
        <v>12</v>
      </c>
      <c r="BA6" s="3">
        <f>(AU6*3)+(AV6*5)+(AW6*5)+(AX6*20)</f>
        <v>0</v>
      </c>
      <c r="BB6" s="10">
        <f>AY6+AZ6+BA6</f>
        <v>47.71</v>
      </c>
      <c r="BC6" s="42">
        <f>(MIN(BB$6:BB$33)/BB6)*100</f>
        <v>58.28966673653323</v>
      </c>
      <c r="BD6" s="11">
        <v>35.21</v>
      </c>
      <c r="BE6" s="2"/>
      <c r="BF6" s="2"/>
      <c r="BG6" s="3">
        <v>31</v>
      </c>
      <c r="BH6" s="3"/>
      <c r="BI6" s="3"/>
      <c r="BJ6" s="3"/>
      <c r="BK6" s="3"/>
      <c r="BL6" s="6">
        <f>BD6+BE6+BF6</f>
        <v>35.21</v>
      </c>
      <c r="BM6" s="9">
        <f>BG6/2</f>
        <v>15.5</v>
      </c>
      <c r="BN6" s="3">
        <f>(BH6*3)+(BI6*5)+(BJ6*5)+(BK6*20)</f>
        <v>0</v>
      </c>
      <c r="BO6" s="10">
        <f>BL6+BM6+BN6</f>
        <v>50.71</v>
      </c>
      <c r="BP6" s="42">
        <f>(MIN(BO$6:BO$33)/BO6)*100</f>
        <v>69.74955630053245</v>
      </c>
      <c r="BQ6" s="11"/>
      <c r="BR6" s="2"/>
      <c r="BS6" s="2"/>
      <c r="BT6" s="3"/>
      <c r="BU6" s="3"/>
      <c r="BV6" s="3"/>
      <c r="BW6" s="3"/>
      <c r="BX6" s="3"/>
      <c r="BY6" s="6">
        <f>BQ6+BR6+BS6</f>
        <v>0</v>
      </c>
      <c r="BZ6" s="9">
        <f>BT6/2</f>
        <v>0</v>
      </c>
      <c r="CA6" s="3">
        <f>(BU6*3)+(BV6*5)+(BW6*5)+(BX6*20)</f>
        <v>0</v>
      </c>
      <c r="CB6" s="10">
        <f>BY6+BZ6+CA6</f>
        <v>0</v>
      </c>
      <c r="CC6" s="11"/>
      <c r="CD6" s="2"/>
      <c r="CE6" s="3"/>
      <c r="CF6" s="3"/>
      <c r="CG6" s="3"/>
      <c r="CH6" s="3"/>
      <c r="CI6" s="3"/>
      <c r="CJ6" s="6">
        <f>CC6+CD6</f>
        <v>0</v>
      </c>
      <c r="CK6" s="9">
        <f>CE6/2</f>
        <v>0</v>
      </c>
      <c r="CL6" s="3">
        <f>(CF6*3)+(CG6*5)+(CH6*5)+(CI6*20)</f>
        <v>0</v>
      </c>
      <c r="CM6" s="10">
        <f>CJ6+CK6+CL6</f>
        <v>0</v>
      </c>
      <c r="CN6" s="11"/>
      <c r="CO6" s="2"/>
      <c r="CP6" s="3"/>
      <c r="CQ6" s="3"/>
      <c r="CR6" s="3"/>
      <c r="CS6" s="3"/>
      <c r="CT6" s="3"/>
      <c r="CU6" s="6">
        <f>CN6+CO6</f>
        <v>0</v>
      </c>
      <c r="CV6" s="9">
        <f>CP6/2</f>
        <v>0</v>
      </c>
      <c r="CW6" s="3">
        <f>(CQ6*3)+(CR6*5)+(CS6*5)+(CT6*20)</f>
        <v>0</v>
      </c>
      <c r="CX6" s="10">
        <f>CU6+CV6+CW6</f>
        <v>0</v>
      </c>
      <c r="CY6" s="11"/>
      <c r="CZ6" s="2"/>
      <c r="DA6" s="3"/>
      <c r="DB6" s="3"/>
      <c r="DC6" s="3"/>
      <c r="DD6" s="3"/>
      <c r="DE6" s="3"/>
      <c r="DF6" s="6">
        <f>CY6+CZ6</f>
        <v>0</v>
      </c>
      <c r="DG6" s="9">
        <f>DA6/2</f>
        <v>0</v>
      </c>
      <c r="DH6" s="3">
        <f>(DB6*3)+(DC6*5)+(DD6*5)+(DE6*20)</f>
        <v>0</v>
      </c>
      <c r="DI6" s="10">
        <f>DF6+DG6+DH6</f>
        <v>0</v>
      </c>
    </row>
    <row r="7" spans="1:113" ht="15">
      <c r="A7" s="13">
        <v>17</v>
      </c>
      <c r="B7" s="44">
        <v>2</v>
      </c>
      <c r="C7" s="38" t="s">
        <v>58</v>
      </c>
      <c r="D7" s="30"/>
      <c r="E7" s="8" t="s">
        <v>51</v>
      </c>
      <c r="F7" s="42">
        <f>AB7+AP7+BC7+BP7</f>
        <v>215.26563457052094</v>
      </c>
      <c r="G7" s="37">
        <f>H7+I7+J7</f>
        <v>233.87</v>
      </c>
      <c r="H7" s="21">
        <f>X7+AL7+AY7+BL7+BY7+CJ7+CU7+DF7</f>
        <v>158.37</v>
      </c>
      <c r="I7" s="7">
        <f>Z7+AN7+BA7+BN7+CA7+CL7+CW7+DH7</f>
        <v>31</v>
      </c>
      <c r="J7" s="24">
        <f>K7/2</f>
        <v>44.5</v>
      </c>
      <c r="K7" s="25">
        <f>S7+AG7+AT7+BG7+BT7+CE7+CP7+DA7</f>
        <v>89</v>
      </c>
      <c r="L7" s="11">
        <v>28.55</v>
      </c>
      <c r="M7" s="2"/>
      <c r="N7" s="2"/>
      <c r="O7" s="2"/>
      <c r="P7" s="2"/>
      <c r="Q7" s="2"/>
      <c r="R7" s="2"/>
      <c r="S7" s="3">
        <v>12</v>
      </c>
      <c r="T7" s="3">
        <v>1</v>
      </c>
      <c r="U7" s="3">
        <v>2</v>
      </c>
      <c r="V7" s="3"/>
      <c r="W7" s="12"/>
      <c r="X7" s="6">
        <f>L7+M7+N7+O7+P7+Q7+R7</f>
        <v>28.55</v>
      </c>
      <c r="Y7" s="9">
        <f>S7/2</f>
        <v>6</v>
      </c>
      <c r="Z7" s="3">
        <f>(T7*3)+(U7*5)+(V7*5)+(W7*20)</f>
        <v>13</v>
      </c>
      <c r="AA7" s="10">
        <f>X7+Y7+Z7</f>
        <v>47.55</v>
      </c>
      <c r="AB7" s="42">
        <f>(MIN(AA$6:AA$33)/AA7)*100</f>
        <v>51.777076761303896</v>
      </c>
      <c r="AC7" s="11">
        <v>52.28</v>
      </c>
      <c r="AD7" s="2"/>
      <c r="AE7" s="2"/>
      <c r="AF7" s="2"/>
      <c r="AG7" s="3">
        <v>24</v>
      </c>
      <c r="AH7" s="3"/>
      <c r="AI7" s="3">
        <v>3</v>
      </c>
      <c r="AJ7" s="3"/>
      <c r="AK7" s="3"/>
      <c r="AL7" s="6">
        <f>AC7+AD7+AE7+AF7</f>
        <v>52.28</v>
      </c>
      <c r="AM7" s="9">
        <f>AG7/2</f>
        <v>12</v>
      </c>
      <c r="AN7" s="3">
        <f>(AH7*3)+(AI7*5)+(AJ7*5)+(AK7*20)</f>
        <v>15</v>
      </c>
      <c r="AO7" s="10">
        <f>AL7+AM7+AN7</f>
        <v>79.28</v>
      </c>
      <c r="AP7" s="42">
        <f>(MIN(AO$6:AO$33)/AO7)*100</f>
        <v>45.81231079717457</v>
      </c>
      <c r="AQ7" s="11">
        <v>17.77</v>
      </c>
      <c r="AR7" s="2">
        <v>15.65</v>
      </c>
      <c r="AS7" s="2"/>
      <c r="AT7" s="3">
        <v>30</v>
      </c>
      <c r="AU7" s="3">
        <v>1</v>
      </c>
      <c r="AV7" s="3"/>
      <c r="AW7" s="3"/>
      <c r="AX7" s="3"/>
      <c r="AY7" s="6">
        <f>AQ7+AR7+AS7</f>
        <v>33.42</v>
      </c>
      <c r="AZ7" s="9">
        <f>AT7/2</f>
        <v>15</v>
      </c>
      <c r="BA7" s="3">
        <f>(AU7*3)+(AV7*5)+(AW7*5)+(AX7*20)</f>
        <v>3</v>
      </c>
      <c r="BB7" s="10">
        <f>AY7+AZ7+BA7</f>
        <v>51.42</v>
      </c>
      <c r="BC7" s="42">
        <f>(MIN(BB$6:BB$33)/BB7)*100</f>
        <v>54.084014002333724</v>
      </c>
      <c r="BD7" s="11">
        <v>44.12</v>
      </c>
      <c r="BE7" s="2"/>
      <c r="BF7" s="2"/>
      <c r="BG7" s="3">
        <v>23</v>
      </c>
      <c r="BH7" s="3"/>
      <c r="BI7" s="3"/>
      <c r="BJ7" s="3"/>
      <c r="BK7" s="3"/>
      <c r="BL7" s="6">
        <f>BD7+BE7+BF7</f>
        <v>44.12</v>
      </c>
      <c r="BM7" s="9">
        <f>BG7/2</f>
        <v>11.5</v>
      </c>
      <c r="BN7" s="3">
        <f>(BH7*3)+(BI7*5)+(BJ7*5)+(BK7*20)</f>
        <v>0</v>
      </c>
      <c r="BO7" s="10">
        <f>BL7+BM7+BN7</f>
        <v>55.62</v>
      </c>
      <c r="BP7" s="42">
        <f>(MIN(BO$6:BO$33)/BO7)*100</f>
        <v>63.59223300970876</v>
      </c>
      <c r="BQ7" s="11"/>
      <c r="BR7" s="2"/>
      <c r="BS7" s="2"/>
      <c r="BT7" s="3"/>
      <c r="BU7" s="3"/>
      <c r="BV7" s="3"/>
      <c r="BW7" s="3"/>
      <c r="BX7" s="3"/>
      <c r="BY7" s="6">
        <f>BQ7+BR7+BS7</f>
        <v>0</v>
      </c>
      <c r="BZ7" s="9">
        <f>BT7/2</f>
        <v>0</v>
      </c>
      <c r="CA7" s="3">
        <f>(BU7*3)+(BV7*5)+(BW7*5)+(BX7*20)</f>
        <v>0</v>
      </c>
      <c r="CB7" s="10">
        <f>BY7+BZ7+CA7</f>
        <v>0</v>
      </c>
      <c r="CC7" s="11"/>
      <c r="CD7" s="2"/>
      <c r="CE7" s="3"/>
      <c r="CF7" s="3"/>
      <c r="CG7" s="3"/>
      <c r="CH7" s="3"/>
      <c r="CI7" s="3"/>
      <c r="CJ7" s="6">
        <f>CC7+CD7</f>
        <v>0</v>
      </c>
      <c r="CK7" s="9">
        <f>CE7/2</f>
        <v>0</v>
      </c>
      <c r="CL7" s="3">
        <f>(CF7*3)+(CG7*5)+(CH7*5)+(CI7*20)</f>
        <v>0</v>
      </c>
      <c r="CM7" s="10">
        <f>CJ7+CK7+CL7</f>
        <v>0</v>
      </c>
      <c r="CN7" s="11"/>
      <c r="CO7" s="2"/>
      <c r="CP7" s="3"/>
      <c r="CQ7" s="3"/>
      <c r="CR7" s="3"/>
      <c r="CS7" s="3"/>
      <c r="CT7" s="3"/>
      <c r="CU7" s="6">
        <f>CN7+CO7</f>
        <v>0</v>
      </c>
      <c r="CV7" s="9">
        <f>CP7/2</f>
        <v>0</v>
      </c>
      <c r="CW7" s="3">
        <f>(CQ7*3)+(CR7*5)+(CS7*5)+(CT7*20)</f>
        <v>0</v>
      </c>
      <c r="CX7" s="10">
        <f>CU7+CV7+CW7</f>
        <v>0</v>
      </c>
      <c r="CY7" s="11"/>
      <c r="CZ7" s="2"/>
      <c r="DA7" s="3"/>
      <c r="DB7" s="3"/>
      <c r="DC7" s="3"/>
      <c r="DD7" s="3"/>
      <c r="DE7" s="3"/>
      <c r="DF7" s="6">
        <f>CY7+CZ7</f>
        <v>0</v>
      </c>
      <c r="DG7" s="9">
        <f>DA7/2</f>
        <v>0</v>
      </c>
      <c r="DH7" s="3">
        <f>(DB7*3)+(DC7*5)+(DD7*5)+(DE7*20)</f>
        <v>0</v>
      </c>
      <c r="DI7" s="10">
        <f>DF7+DG7+DH7</f>
        <v>0</v>
      </c>
    </row>
    <row r="8" spans="1:113" ht="15">
      <c r="A8" s="13">
        <v>22</v>
      </c>
      <c r="B8" s="44">
        <v>3</v>
      </c>
      <c r="C8" s="38" t="s">
        <v>52</v>
      </c>
      <c r="D8" s="30"/>
      <c r="E8" s="8" t="s">
        <v>51</v>
      </c>
      <c r="F8" s="42">
        <f>AB8+AP8+BC8+BP8</f>
        <v>197.79630522306357</v>
      </c>
      <c r="G8" s="37">
        <f>H8+I8+J8</f>
        <v>251.92000000000002</v>
      </c>
      <c r="H8" s="21">
        <f>X8+AL8+AY8+BL8+BY8+CJ8+CU8+DF8</f>
        <v>175.42000000000002</v>
      </c>
      <c r="I8" s="7">
        <f>Z8+AN8+BA8+BN8+CA8+CL8+CW8+DH8</f>
        <v>13</v>
      </c>
      <c r="J8" s="24">
        <f>K8/2</f>
        <v>63.5</v>
      </c>
      <c r="K8" s="25">
        <f>S8+AG8+AT8+BG8+BT8+CE8+CP8+DA8</f>
        <v>127</v>
      </c>
      <c r="L8" s="11">
        <v>43.27</v>
      </c>
      <c r="M8" s="2"/>
      <c r="N8" s="2"/>
      <c r="O8" s="2"/>
      <c r="P8" s="2"/>
      <c r="Q8" s="2"/>
      <c r="R8" s="2"/>
      <c r="S8" s="3">
        <v>6</v>
      </c>
      <c r="T8" s="3">
        <v>1</v>
      </c>
      <c r="U8" s="3"/>
      <c r="V8" s="3"/>
      <c r="W8" s="12"/>
      <c r="X8" s="6">
        <f>L8+M8+N8+O8+P8+Q8+R8</f>
        <v>43.27</v>
      </c>
      <c r="Y8" s="9">
        <f>S8/2</f>
        <v>3</v>
      </c>
      <c r="Z8" s="3">
        <f>(T8*3)+(U8*5)+(V8*5)+(W8*20)</f>
        <v>3</v>
      </c>
      <c r="AA8" s="10">
        <f>X8+Y8+Z8</f>
        <v>49.27</v>
      </c>
      <c r="AB8" s="42">
        <f>(MIN(AA$6:AA$33)/AA8)*100</f>
        <v>49.96955551045261</v>
      </c>
      <c r="AC8" s="11">
        <v>46.91</v>
      </c>
      <c r="AD8" s="2"/>
      <c r="AE8" s="2"/>
      <c r="AF8" s="2"/>
      <c r="AG8" s="3">
        <v>27</v>
      </c>
      <c r="AH8" s="3"/>
      <c r="AI8" s="3">
        <v>2</v>
      </c>
      <c r="AJ8" s="3"/>
      <c r="AK8" s="3"/>
      <c r="AL8" s="6">
        <f>AC8+AD8+AE8+AF8</f>
        <v>46.91</v>
      </c>
      <c r="AM8" s="9">
        <f>AG8/2</f>
        <v>13.5</v>
      </c>
      <c r="AN8" s="3">
        <f>(AH8*3)+(AI8*5)+(AJ8*5)+(AK8*20)</f>
        <v>10</v>
      </c>
      <c r="AO8" s="10">
        <f>AL8+AM8+AN8</f>
        <v>70.41</v>
      </c>
      <c r="AP8" s="42">
        <f>(MIN(AO$6:AO$33)/AO8)*100</f>
        <v>51.58358187757421</v>
      </c>
      <c r="AQ8" s="11">
        <v>16.68</v>
      </c>
      <c r="AR8" s="2">
        <v>15.35</v>
      </c>
      <c r="AS8" s="2"/>
      <c r="AT8" s="3">
        <v>74</v>
      </c>
      <c r="AU8" s="3"/>
      <c r="AV8" s="3"/>
      <c r="AW8" s="3"/>
      <c r="AX8" s="3"/>
      <c r="AY8" s="6">
        <f>AQ8+AR8+AS8</f>
        <v>32.03</v>
      </c>
      <c r="AZ8" s="9">
        <f>AT8/2</f>
        <v>37</v>
      </c>
      <c r="BA8" s="3">
        <f>(AU8*3)+(AV8*5)+(AW8*5)+(AX8*20)</f>
        <v>0</v>
      </c>
      <c r="BB8" s="10">
        <f>AY8+AZ8+BA8</f>
        <v>69.03</v>
      </c>
      <c r="BC8" s="42">
        <f>(MIN(BB$6:BB$33)/BB8)*100</f>
        <v>40.28683181225554</v>
      </c>
      <c r="BD8" s="11">
        <v>53.21</v>
      </c>
      <c r="BE8" s="2"/>
      <c r="BF8" s="2"/>
      <c r="BG8" s="3">
        <v>20</v>
      </c>
      <c r="BH8" s="3"/>
      <c r="BI8" s="3"/>
      <c r="BJ8" s="3"/>
      <c r="BK8" s="3"/>
      <c r="BL8" s="6">
        <f>BD8+BE8+BF8</f>
        <v>53.21</v>
      </c>
      <c r="BM8" s="9">
        <f>BG8/2</f>
        <v>10</v>
      </c>
      <c r="BN8" s="3">
        <f>(BH8*3)+(BI8*5)+(BJ8*5)+(BK8*20)</f>
        <v>0</v>
      </c>
      <c r="BO8" s="32">
        <f>BL8+BM8+BN8</f>
        <v>63.21</v>
      </c>
      <c r="BP8" s="42">
        <f>(MIN(BO$6:BO$33)/BO8)*100</f>
        <v>55.956336022781215</v>
      </c>
      <c r="BQ8" s="11"/>
      <c r="BR8" s="2"/>
      <c r="BS8" s="2"/>
      <c r="BT8" s="3"/>
      <c r="BU8" s="3"/>
      <c r="BV8" s="3"/>
      <c r="BW8" s="3"/>
      <c r="BX8" s="3"/>
      <c r="BY8" s="6">
        <f>BQ8+BR8+BS8</f>
        <v>0</v>
      </c>
      <c r="BZ8" s="9">
        <f>BT8/2</f>
        <v>0</v>
      </c>
      <c r="CA8" s="3">
        <f>(BU8*3)+(BV8*5)+(BW8*5)+(BX8*20)</f>
        <v>0</v>
      </c>
      <c r="CB8" s="10">
        <f>BY8+BZ8+CA8</f>
        <v>0</v>
      </c>
      <c r="CC8" s="11"/>
      <c r="CD8" s="2"/>
      <c r="CE8" s="3"/>
      <c r="CF8" s="3"/>
      <c r="CG8" s="3"/>
      <c r="CH8" s="3"/>
      <c r="CI8" s="3"/>
      <c r="CJ8" s="6">
        <f>CC8+CD8</f>
        <v>0</v>
      </c>
      <c r="CK8" s="9">
        <f>CE8/2</f>
        <v>0</v>
      </c>
      <c r="CL8" s="3">
        <f>(CF8*3)+(CG8*5)+(CH8*5)+(CI8*20)</f>
        <v>0</v>
      </c>
      <c r="CM8" s="10">
        <f>CJ8+CK8+CL8</f>
        <v>0</v>
      </c>
      <c r="CN8" s="11"/>
      <c r="CO8" s="2"/>
      <c r="CP8" s="3"/>
      <c r="CQ8" s="3"/>
      <c r="CR8" s="3"/>
      <c r="CS8" s="3"/>
      <c r="CT8" s="3"/>
      <c r="CU8" s="6">
        <f>CN8+CO8</f>
        <v>0</v>
      </c>
      <c r="CV8" s="9">
        <f>CP8/2</f>
        <v>0</v>
      </c>
      <c r="CW8" s="3">
        <f>(CQ8*3)+(CR8*5)+(CS8*5)+(CT8*20)</f>
        <v>0</v>
      </c>
      <c r="CX8" s="10">
        <f>CU8+CV8+CW8</f>
        <v>0</v>
      </c>
      <c r="CY8" s="11"/>
      <c r="CZ8" s="2"/>
      <c r="DA8" s="3"/>
      <c r="DB8" s="3"/>
      <c r="DC8" s="3"/>
      <c r="DD8" s="3"/>
      <c r="DE8" s="3"/>
      <c r="DF8" s="6">
        <f>CY8+CZ8</f>
        <v>0</v>
      </c>
      <c r="DG8" s="9">
        <f>DA8/2</f>
        <v>0</v>
      </c>
      <c r="DH8" s="3">
        <f>(DB8*3)+(DC8*5)+(DD8*5)+(DE8*20)</f>
        <v>0</v>
      </c>
      <c r="DI8" s="10">
        <f>DF8+DG8+DH8</f>
        <v>0</v>
      </c>
    </row>
    <row r="9" spans="1:113" ht="15">
      <c r="A9" s="13">
        <v>23</v>
      </c>
      <c r="B9" s="44">
        <v>4</v>
      </c>
      <c r="C9" s="38" t="s">
        <v>54</v>
      </c>
      <c r="D9" s="30"/>
      <c r="E9" s="8" t="s">
        <v>51</v>
      </c>
      <c r="F9" s="42">
        <f>AB9+AP9+BC9+BP9</f>
        <v>194.101213332483</v>
      </c>
      <c r="G9" s="37">
        <f>H9+I9+J9</f>
        <v>260.14</v>
      </c>
      <c r="H9" s="21">
        <f>X9+AL9+AY9+BL9+BY9+CJ9+CU9+DF9</f>
        <v>206.64</v>
      </c>
      <c r="I9" s="7">
        <f>Z9+AN9+BA9+BN9+CA9+CL9+CW9+DH9</f>
        <v>13</v>
      </c>
      <c r="J9" s="24">
        <f>K9/2</f>
        <v>40.5</v>
      </c>
      <c r="K9" s="25">
        <f>S9+AG9+AT9+BG9+BT9+CE9+CP9+DA9</f>
        <v>81</v>
      </c>
      <c r="L9" s="11">
        <v>62.48</v>
      </c>
      <c r="M9" s="2"/>
      <c r="N9" s="2"/>
      <c r="O9" s="2"/>
      <c r="P9" s="2"/>
      <c r="Q9" s="2"/>
      <c r="R9" s="2"/>
      <c r="S9" s="3">
        <v>12</v>
      </c>
      <c r="T9" s="3"/>
      <c r="U9" s="3">
        <v>1</v>
      </c>
      <c r="V9" s="3"/>
      <c r="W9" s="12"/>
      <c r="X9" s="6">
        <f>L9+M9+N9+O9+P9+Q9+R9</f>
        <v>62.48</v>
      </c>
      <c r="Y9" s="9">
        <f>S9/2</f>
        <v>6</v>
      </c>
      <c r="Z9" s="3">
        <f>(T9*3)+(U9*5)+(V9*5)+(W9*20)</f>
        <v>5</v>
      </c>
      <c r="AA9" s="10">
        <f>X9+Y9+Z9</f>
        <v>73.47999999999999</v>
      </c>
      <c r="AB9" s="42">
        <f>(MIN(AA$6:AA$33)/AA9)*100</f>
        <v>33.50571584104519</v>
      </c>
      <c r="AC9" s="11">
        <v>45.41</v>
      </c>
      <c r="AD9" s="2"/>
      <c r="AE9" s="2"/>
      <c r="AF9" s="2"/>
      <c r="AG9" s="3">
        <v>16</v>
      </c>
      <c r="AH9" s="3"/>
      <c r="AI9" s="3">
        <v>1</v>
      </c>
      <c r="AJ9" s="3"/>
      <c r="AK9" s="3"/>
      <c r="AL9" s="6">
        <f>AC9+AD9+AE9+AF9</f>
        <v>45.41</v>
      </c>
      <c r="AM9" s="9">
        <f>AG9/2</f>
        <v>8</v>
      </c>
      <c r="AN9" s="3">
        <f>(AH9*3)+(AI9*5)+(AJ9*5)+(AK9*20)</f>
        <v>5</v>
      </c>
      <c r="AO9" s="10">
        <f>AL9+AM9+AN9</f>
        <v>58.41</v>
      </c>
      <c r="AP9" s="42">
        <f>(MIN(AO$6:AO$33)/AO9)*100</f>
        <v>62.18113336757405</v>
      </c>
      <c r="AQ9" s="11">
        <v>22.85</v>
      </c>
      <c r="AR9" s="2">
        <v>22.26</v>
      </c>
      <c r="AS9" s="2"/>
      <c r="AT9" s="3">
        <v>24</v>
      </c>
      <c r="AU9" s="3"/>
      <c r="AV9" s="3"/>
      <c r="AW9" s="3"/>
      <c r="AX9" s="3"/>
      <c r="AY9" s="6">
        <f>AQ9+AR9+AS9</f>
        <v>45.11</v>
      </c>
      <c r="AZ9" s="9">
        <f>AT9/2</f>
        <v>12</v>
      </c>
      <c r="BA9" s="3">
        <f>(AU9*3)+(AV9*5)+(AW9*5)+(AX9*20)</f>
        <v>0</v>
      </c>
      <c r="BB9" s="10">
        <f>AY9+AZ9+BA9</f>
        <v>57.11</v>
      </c>
      <c r="BC9" s="42">
        <f>(MIN(BB$6:BB$33)/BB9)*100</f>
        <v>48.69549991244966</v>
      </c>
      <c r="BD9" s="11">
        <v>53.64</v>
      </c>
      <c r="BE9" s="2"/>
      <c r="BF9" s="2"/>
      <c r="BG9" s="3">
        <v>29</v>
      </c>
      <c r="BH9" s="3">
        <v>1</v>
      </c>
      <c r="BI9" s="3"/>
      <c r="BJ9" s="3"/>
      <c r="BK9" s="3"/>
      <c r="BL9" s="6">
        <f>BD9+BE9+BF9</f>
        <v>53.64</v>
      </c>
      <c r="BM9" s="9">
        <f>BG9/2</f>
        <v>14.5</v>
      </c>
      <c r="BN9" s="3">
        <f>(BH9*3)+(BI9*5)+(BJ9*5)+(BK9*20)</f>
        <v>3</v>
      </c>
      <c r="BO9" s="32">
        <f>BL9+BM9+BN9</f>
        <v>71.14</v>
      </c>
      <c r="BP9" s="42">
        <f>(MIN(BO$6:BO$33)/BO9)*100</f>
        <v>49.71886421141412</v>
      </c>
      <c r="BQ9" s="11"/>
      <c r="BR9" s="2"/>
      <c r="BS9" s="2"/>
      <c r="BT9" s="3"/>
      <c r="BU9" s="3"/>
      <c r="BV9" s="3"/>
      <c r="BW9" s="3"/>
      <c r="BX9" s="3"/>
      <c r="BY9" s="6">
        <f>BQ9+BR9+BS9</f>
        <v>0</v>
      </c>
      <c r="BZ9" s="9">
        <f>BT9/2</f>
        <v>0</v>
      </c>
      <c r="CA9" s="3">
        <f>(BU9*3)+(BV9*5)+(BW9*5)+(BX9*20)</f>
        <v>0</v>
      </c>
      <c r="CB9" s="10">
        <f>BY9+BZ9+CA9</f>
        <v>0</v>
      </c>
      <c r="CC9" s="11"/>
      <c r="CD9" s="2"/>
      <c r="CE9" s="3"/>
      <c r="CF9" s="3"/>
      <c r="CG9" s="3"/>
      <c r="CH9" s="3"/>
      <c r="CI9" s="3"/>
      <c r="CJ9" s="6">
        <f>CC9+CD9</f>
        <v>0</v>
      </c>
      <c r="CK9" s="9">
        <f>CE9/2</f>
        <v>0</v>
      </c>
      <c r="CL9" s="3">
        <f>(CF9*3)+(CG9*5)+(CH9*5)+(CI9*20)</f>
        <v>0</v>
      </c>
      <c r="CM9" s="10">
        <f>CJ9+CK9+CL9</f>
        <v>0</v>
      </c>
      <c r="CN9" s="11"/>
      <c r="CO9" s="2"/>
      <c r="CP9" s="3"/>
      <c r="CQ9" s="3"/>
      <c r="CR9" s="3"/>
      <c r="CS9" s="3"/>
      <c r="CT9" s="3"/>
      <c r="CU9" s="6">
        <f>CN9+CO9</f>
        <v>0</v>
      </c>
      <c r="CV9" s="9">
        <f>CP9/2</f>
        <v>0</v>
      </c>
      <c r="CW9" s="3">
        <f>(CQ9*3)+(CR9*5)+(CS9*5)+(CT9*20)</f>
        <v>0</v>
      </c>
      <c r="CX9" s="10">
        <f>CU9+CV9+CW9</f>
        <v>0</v>
      </c>
      <c r="CY9" s="11"/>
      <c r="CZ9" s="2"/>
      <c r="DA9" s="3"/>
      <c r="DB9" s="3"/>
      <c r="DC9" s="3"/>
      <c r="DD9" s="3"/>
      <c r="DE9" s="3"/>
      <c r="DF9" s="6">
        <f>CY9+CZ9</f>
        <v>0</v>
      </c>
      <c r="DG9" s="9">
        <f>DA9/2</f>
        <v>0</v>
      </c>
      <c r="DH9" s="3">
        <f>(DB9*3)+(DC9*5)+(DD9*5)+(DE9*20)</f>
        <v>0</v>
      </c>
      <c r="DI9" s="10">
        <f>DF9+DG9+DH9</f>
        <v>0</v>
      </c>
    </row>
    <row r="10" spans="1:113" ht="15">
      <c r="A10" s="13"/>
      <c r="B10" s="44"/>
      <c r="C10" s="38"/>
      <c r="D10" s="30"/>
      <c r="E10" s="8"/>
      <c r="F10" s="42"/>
      <c r="G10" s="37"/>
      <c r="H10" s="21"/>
      <c r="I10" s="7"/>
      <c r="J10" s="24"/>
      <c r="K10" s="25"/>
      <c r="L10" s="11"/>
      <c r="M10" s="2"/>
      <c r="N10" s="2"/>
      <c r="O10" s="2"/>
      <c r="P10" s="2"/>
      <c r="Q10" s="2"/>
      <c r="R10" s="2"/>
      <c r="S10" s="3"/>
      <c r="T10" s="3"/>
      <c r="U10" s="3"/>
      <c r="V10" s="3"/>
      <c r="W10" s="12"/>
      <c r="X10" s="6"/>
      <c r="Y10" s="9"/>
      <c r="Z10" s="3"/>
      <c r="AA10" s="10"/>
      <c r="AB10" s="42"/>
      <c r="AC10" s="11"/>
      <c r="AD10" s="2"/>
      <c r="AE10" s="2"/>
      <c r="AF10" s="2"/>
      <c r="AG10" s="3"/>
      <c r="AH10" s="3"/>
      <c r="AI10" s="3"/>
      <c r="AJ10" s="3"/>
      <c r="AK10" s="3"/>
      <c r="AL10" s="6"/>
      <c r="AM10" s="9"/>
      <c r="AN10" s="3"/>
      <c r="AO10" s="10"/>
      <c r="AP10" s="42"/>
      <c r="AQ10" s="11"/>
      <c r="AR10" s="2"/>
      <c r="AS10" s="2"/>
      <c r="AT10" s="3"/>
      <c r="AU10" s="3"/>
      <c r="AV10" s="3"/>
      <c r="AW10" s="3"/>
      <c r="AX10" s="3"/>
      <c r="AY10" s="6"/>
      <c r="AZ10" s="9"/>
      <c r="BA10" s="3"/>
      <c r="BB10" s="10"/>
      <c r="BC10" s="42"/>
      <c r="BD10" s="11"/>
      <c r="BE10" s="2"/>
      <c r="BF10" s="2"/>
      <c r="BG10" s="3"/>
      <c r="BH10" s="3"/>
      <c r="BI10" s="3"/>
      <c r="BJ10" s="3"/>
      <c r="BK10" s="3"/>
      <c r="BL10" s="6"/>
      <c r="BM10" s="9"/>
      <c r="BN10" s="3"/>
      <c r="BO10" s="32"/>
      <c r="BP10" s="42"/>
      <c r="BQ10" s="11"/>
      <c r="BR10" s="2"/>
      <c r="BS10" s="2"/>
      <c r="BT10" s="3"/>
      <c r="BU10" s="3"/>
      <c r="BV10" s="3"/>
      <c r="BW10" s="3"/>
      <c r="BX10" s="3"/>
      <c r="BY10" s="6"/>
      <c r="BZ10" s="9"/>
      <c r="CA10" s="3"/>
      <c r="CB10" s="10"/>
      <c r="CC10" s="11"/>
      <c r="CD10" s="2"/>
      <c r="CE10" s="3"/>
      <c r="CF10" s="3"/>
      <c r="CG10" s="3"/>
      <c r="CH10" s="3"/>
      <c r="CI10" s="3"/>
      <c r="CJ10" s="6"/>
      <c r="CK10" s="9"/>
      <c r="CL10" s="3"/>
      <c r="CM10" s="10"/>
      <c r="CN10" s="11"/>
      <c r="CO10" s="2"/>
      <c r="CP10" s="3"/>
      <c r="CQ10" s="3"/>
      <c r="CR10" s="3"/>
      <c r="CS10" s="3"/>
      <c r="CT10" s="3"/>
      <c r="CU10" s="6"/>
      <c r="CV10" s="9"/>
      <c r="CW10" s="3"/>
      <c r="CX10" s="10"/>
      <c r="CY10" s="11"/>
      <c r="CZ10" s="2"/>
      <c r="DA10" s="3"/>
      <c r="DB10" s="3"/>
      <c r="DC10" s="3"/>
      <c r="DD10" s="3"/>
      <c r="DE10" s="3"/>
      <c r="DF10" s="6"/>
      <c r="DG10" s="9"/>
      <c r="DH10" s="3"/>
      <c r="DI10" s="10"/>
    </row>
    <row r="11" spans="1:113" ht="15">
      <c r="A11" s="13"/>
      <c r="B11" s="44"/>
      <c r="C11" s="35" t="s">
        <v>67</v>
      </c>
      <c r="D11" s="8"/>
      <c r="E11" s="8"/>
      <c r="F11" s="42"/>
      <c r="G11" s="37"/>
      <c r="H11" s="21"/>
      <c r="I11" s="12"/>
      <c r="J11" s="24"/>
      <c r="K11" s="25"/>
      <c r="L11" s="11"/>
      <c r="M11" s="2"/>
      <c r="N11" s="2"/>
      <c r="O11" s="2"/>
      <c r="P11" s="2"/>
      <c r="Q11" s="2"/>
      <c r="R11" s="2"/>
      <c r="S11" s="3"/>
      <c r="T11" s="3"/>
      <c r="U11" s="3"/>
      <c r="V11" s="3"/>
      <c r="W11" s="12"/>
      <c r="X11" s="6"/>
      <c r="Y11" s="9"/>
      <c r="Z11" s="3"/>
      <c r="AA11" s="10"/>
      <c r="AB11" s="42"/>
      <c r="AC11" s="11"/>
      <c r="AD11" s="2"/>
      <c r="AE11" s="2"/>
      <c r="AF11" s="2"/>
      <c r="AG11" s="3"/>
      <c r="AH11" s="3"/>
      <c r="AI11" s="3"/>
      <c r="AJ11" s="3"/>
      <c r="AK11" s="3"/>
      <c r="AL11" s="6"/>
      <c r="AM11" s="9"/>
      <c r="AN11" s="3"/>
      <c r="AO11" s="10"/>
      <c r="AP11" s="42"/>
      <c r="AQ11" s="11"/>
      <c r="AR11" s="2"/>
      <c r="AS11" s="2"/>
      <c r="AT11" s="3"/>
      <c r="AU11" s="3"/>
      <c r="AV11" s="3"/>
      <c r="AW11" s="3"/>
      <c r="AX11" s="3"/>
      <c r="AY11" s="6"/>
      <c r="AZ11" s="9"/>
      <c r="BA11" s="3"/>
      <c r="BB11" s="10"/>
      <c r="BC11" s="42"/>
      <c r="BD11" s="11"/>
      <c r="BE11" s="2"/>
      <c r="BF11" s="2"/>
      <c r="BG11" s="3"/>
      <c r="BH11" s="3"/>
      <c r="BI11" s="3"/>
      <c r="BJ11" s="3"/>
      <c r="BK11" s="3"/>
      <c r="BL11" s="6"/>
      <c r="BM11" s="9"/>
      <c r="BN11" s="3"/>
      <c r="BO11" s="10"/>
      <c r="BP11" s="42"/>
      <c r="BQ11" s="11"/>
      <c r="BR11" s="2"/>
      <c r="BS11" s="2"/>
      <c r="BT11" s="3"/>
      <c r="BU11" s="3"/>
      <c r="BV11" s="3"/>
      <c r="BW11" s="3"/>
      <c r="BX11" s="3"/>
      <c r="BY11" s="6"/>
      <c r="BZ11" s="9"/>
      <c r="CA11" s="3"/>
      <c r="CB11" s="10"/>
      <c r="CC11" s="11"/>
      <c r="CD11" s="2"/>
      <c r="CE11" s="3"/>
      <c r="CF11" s="3"/>
      <c r="CG11" s="3"/>
      <c r="CH11" s="3"/>
      <c r="CI11" s="3"/>
      <c r="CJ11" s="6"/>
      <c r="CK11" s="9"/>
      <c r="CL11" s="3"/>
      <c r="CM11" s="10"/>
      <c r="CN11" s="11"/>
      <c r="CO11" s="2"/>
      <c r="CP11" s="3"/>
      <c r="CQ11" s="3"/>
      <c r="CR11" s="3"/>
      <c r="CS11" s="3"/>
      <c r="CT11" s="3"/>
      <c r="CU11" s="6"/>
      <c r="CV11" s="9"/>
      <c r="CW11" s="3"/>
      <c r="CX11" s="10"/>
      <c r="CY11" s="11"/>
      <c r="CZ11" s="2"/>
      <c r="DA11" s="3"/>
      <c r="DB11" s="3"/>
      <c r="DC11" s="3"/>
      <c r="DD11" s="3"/>
      <c r="DE11" s="3"/>
      <c r="DF11" s="6"/>
      <c r="DG11" s="9"/>
      <c r="DH11" s="3"/>
      <c r="DI11" s="10"/>
    </row>
    <row r="12" spans="1:113" ht="15">
      <c r="A12" s="13">
        <v>3</v>
      </c>
      <c r="B12" s="44">
        <v>1</v>
      </c>
      <c r="C12" s="38" t="s">
        <v>62</v>
      </c>
      <c r="D12" s="30"/>
      <c r="E12" s="8" t="s">
        <v>40</v>
      </c>
      <c r="F12" s="40">
        <f aca="true" t="shared" si="0" ref="F12:F18">AB12+AP12+BC12+BP12</f>
        <v>330.8952978115944</v>
      </c>
      <c r="G12" s="37">
        <f aca="true" t="shared" si="1" ref="G12:G18">H12+I12+J12</f>
        <v>151.05</v>
      </c>
      <c r="H12" s="21">
        <f aca="true" t="shared" si="2" ref="H12:H18">X12+AL12+AY12+BL12+BY12+CJ12+CU12+DF12</f>
        <v>90.05000000000001</v>
      </c>
      <c r="I12" s="7">
        <f aca="true" t="shared" si="3" ref="I12:I18">Z12+AN12+BA12+BN12+CA12+CL12+CW12+DH12</f>
        <v>10</v>
      </c>
      <c r="J12" s="24">
        <f aca="true" t="shared" si="4" ref="J12:J18">K12/2</f>
        <v>51</v>
      </c>
      <c r="K12" s="25">
        <f aca="true" t="shared" si="5" ref="K12:K18">S12+AG12+AT12+BG12+BT12+CE12+CP12+DA12</f>
        <v>102</v>
      </c>
      <c r="L12" s="11">
        <v>18.55</v>
      </c>
      <c r="M12" s="2"/>
      <c r="N12" s="2"/>
      <c r="O12" s="2"/>
      <c r="P12" s="2"/>
      <c r="Q12" s="2"/>
      <c r="R12" s="2"/>
      <c r="S12" s="3">
        <v>14</v>
      </c>
      <c r="T12" s="3"/>
      <c r="U12" s="3">
        <v>1</v>
      </c>
      <c r="V12" s="3"/>
      <c r="W12" s="12"/>
      <c r="X12" s="6">
        <f aca="true" t="shared" si="6" ref="X12:X18">L12+M12+N12+O12+P12+Q12+R12</f>
        <v>18.55</v>
      </c>
      <c r="Y12" s="9">
        <f aca="true" t="shared" si="7" ref="Y12:Y18">S12/2</f>
        <v>7</v>
      </c>
      <c r="Z12" s="3">
        <f aca="true" t="shared" si="8" ref="Z12:Z18">(T12*3)+(U12*5)+(V12*5)+(W12*20)</f>
        <v>5</v>
      </c>
      <c r="AA12" s="10">
        <f aca="true" t="shared" si="9" ref="AA12:AA18">X12+Y12+Z12</f>
        <v>30.55</v>
      </c>
      <c r="AB12" s="42">
        <f aca="true" t="shared" si="10" ref="AB12:AB18">(MIN(AA$6:AA$33)/AA12)*100</f>
        <v>80.58919803600655</v>
      </c>
      <c r="AC12" s="11">
        <v>23.32</v>
      </c>
      <c r="AD12" s="2"/>
      <c r="AE12" s="2"/>
      <c r="AF12" s="2"/>
      <c r="AG12" s="3">
        <v>16</v>
      </c>
      <c r="AH12" s="3"/>
      <c r="AI12" s="3">
        <v>1</v>
      </c>
      <c r="AJ12" s="3"/>
      <c r="AK12" s="3"/>
      <c r="AL12" s="6">
        <f aca="true" t="shared" si="11" ref="AL12:AL18">AC12+AD12+AE12+AF12</f>
        <v>23.32</v>
      </c>
      <c r="AM12" s="9">
        <f aca="true" t="shared" si="12" ref="AM12:AM18">AG12/2</f>
        <v>8</v>
      </c>
      <c r="AN12" s="3">
        <f aca="true" t="shared" si="13" ref="AN12:AN18">(AH12*3)+(AI12*5)+(AJ12*5)+(AK12*20)</f>
        <v>5</v>
      </c>
      <c r="AO12" s="10">
        <f aca="true" t="shared" si="14" ref="AO12:AO18">AL12+AM12+AN12</f>
        <v>36.32</v>
      </c>
      <c r="AP12" s="46">
        <f aca="true" t="shared" si="15" ref="AP12:AP18">(MIN(AO$6:AO$33)/AO12)*100</f>
        <v>100</v>
      </c>
      <c r="AQ12" s="11">
        <v>12.14</v>
      </c>
      <c r="AR12" s="2">
        <v>8.88</v>
      </c>
      <c r="AS12" s="2"/>
      <c r="AT12" s="3">
        <v>43</v>
      </c>
      <c r="AU12" s="3"/>
      <c r="AV12" s="3"/>
      <c r="AW12" s="3"/>
      <c r="AX12" s="3"/>
      <c r="AY12" s="6">
        <f aca="true" t="shared" si="16" ref="AY12:AY18">AQ12+AR12+AS12</f>
        <v>21.020000000000003</v>
      </c>
      <c r="AZ12" s="9">
        <f aca="true" t="shared" si="17" ref="AZ12:AZ18">AT12/2</f>
        <v>21.5</v>
      </c>
      <c r="BA12" s="3">
        <f aca="true" t="shared" si="18" ref="BA12:BA18">(AU12*3)+(AV12*5)+(AW12*5)+(AX12*20)</f>
        <v>0</v>
      </c>
      <c r="BB12" s="10">
        <f aca="true" t="shared" si="19" ref="BB12:BB18">AY12+AZ12+BA12</f>
        <v>42.52</v>
      </c>
      <c r="BC12" s="42">
        <f aca="true" t="shared" si="20" ref="BC12:BC18">(MIN(BB$6:BB$33)/BB12)*100</f>
        <v>65.40451552210725</v>
      </c>
      <c r="BD12" s="11">
        <v>27.16</v>
      </c>
      <c r="BE12" s="2"/>
      <c r="BF12" s="2"/>
      <c r="BG12" s="3">
        <v>29</v>
      </c>
      <c r="BH12" s="3"/>
      <c r="BI12" s="3"/>
      <c r="BJ12" s="3"/>
      <c r="BK12" s="3"/>
      <c r="BL12" s="6">
        <f aca="true" t="shared" si="21" ref="BL12:BL18">BD12+BE12+BF12</f>
        <v>27.16</v>
      </c>
      <c r="BM12" s="9">
        <f aca="true" t="shared" si="22" ref="BM12:BM18">BG12/2</f>
        <v>14.5</v>
      </c>
      <c r="BN12" s="3">
        <f aca="true" t="shared" si="23" ref="BN12:BN18">(BH12*3)+(BI12*5)+(BJ12*5)+(BK12*20)</f>
        <v>0</v>
      </c>
      <c r="BO12" s="32">
        <f aca="true" t="shared" si="24" ref="BO12:BO18">BL12+BM12+BN12</f>
        <v>41.66</v>
      </c>
      <c r="BP12" s="42">
        <f aca="true" t="shared" si="25" ref="BP12:BP18">(MIN(BO$6:BO$33)/BO12)*100</f>
        <v>84.90158425348058</v>
      </c>
      <c r="BQ12" s="11"/>
      <c r="BR12" s="2"/>
      <c r="BS12" s="2"/>
      <c r="BT12" s="3"/>
      <c r="BU12" s="3"/>
      <c r="BV12" s="3"/>
      <c r="BW12" s="3"/>
      <c r="BX12" s="3"/>
      <c r="BY12" s="6">
        <f aca="true" t="shared" si="26" ref="BY12:BY18">BQ12+BR12+BS12</f>
        <v>0</v>
      </c>
      <c r="BZ12" s="9">
        <f aca="true" t="shared" si="27" ref="BZ12:BZ18">BT12/2</f>
        <v>0</v>
      </c>
      <c r="CA12" s="3">
        <f aca="true" t="shared" si="28" ref="CA12:CA18">(BU12*3)+(BV12*5)+(BW12*5)+(BX12*20)</f>
        <v>0</v>
      </c>
      <c r="CB12" s="10">
        <f aca="true" t="shared" si="29" ref="CB12:CB18">BY12+BZ12+CA12</f>
        <v>0</v>
      </c>
      <c r="CC12" s="11"/>
      <c r="CD12" s="2"/>
      <c r="CE12" s="3"/>
      <c r="CF12" s="3"/>
      <c r="CG12" s="3"/>
      <c r="CH12" s="3"/>
      <c r="CI12" s="3"/>
      <c r="CJ12" s="6">
        <f aca="true" t="shared" si="30" ref="CJ12:CJ18">CC12+CD12</f>
        <v>0</v>
      </c>
      <c r="CK12" s="9">
        <f aca="true" t="shared" si="31" ref="CK12:CK18">CE12/2</f>
        <v>0</v>
      </c>
      <c r="CL12" s="3">
        <f aca="true" t="shared" si="32" ref="CL12:CL18">(CF12*3)+(CG12*5)+(CH12*5)+(CI12*20)</f>
        <v>0</v>
      </c>
      <c r="CM12" s="10">
        <f aca="true" t="shared" si="33" ref="CM12:CM18">CJ12+CK12+CL12</f>
        <v>0</v>
      </c>
      <c r="CN12" s="11"/>
      <c r="CO12" s="2"/>
      <c r="CP12" s="3"/>
      <c r="CQ12" s="3"/>
      <c r="CR12" s="3"/>
      <c r="CS12" s="3"/>
      <c r="CT12" s="3"/>
      <c r="CU12" s="6">
        <f aca="true" t="shared" si="34" ref="CU12:CU18">CN12+CO12</f>
        <v>0</v>
      </c>
      <c r="CV12" s="9">
        <f aca="true" t="shared" si="35" ref="CV12:CV18">CP12/2</f>
        <v>0</v>
      </c>
      <c r="CW12" s="3">
        <f aca="true" t="shared" si="36" ref="CW12:CW18">(CQ12*3)+(CR12*5)+(CS12*5)+(CT12*20)</f>
        <v>0</v>
      </c>
      <c r="CX12" s="10">
        <f aca="true" t="shared" si="37" ref="CX12:CX18">CU12+CV12+CW12</f>
        <v>0</v>
      </c>
      <c r="CY12" s="11"/>
      <c r="CZ12" s="2"/>
      <c r="DA12" s="3"/>
      <c r="DB12" s="3"/>
      <c r="DC12" s="3"/>
      <c r="DD12" s="3"/>
      <c r="DE12" s="3"/>
      <c r="DF12" s="6">
        <f aca="true" t="shared" si="38" ref="DF12:DF18">CY12+CZ12</f>
        <v>0</v>
      </c>
      <c r="DG12" s="9">
        <f aca="true" t="shared" si="39" ref="DG12:DG18">DA12/2</f>
        <v>0</v>
      </c>
      <c r="DH12" s="3">
        <f aca="true" t="shared" si="40" ref="DH12:DH18">(DB12*3)+(DC12*5)+(DD12*5)+(DE12*20)</f>
        <v>0</v>
      </c>
      <c r="DI12" s="10">
        <f aca="true" t="shared" si="41" ref="DI12:DI18">DF12+DG12+DH12</f>
        <v>0</v>
      </c>
    </row>
    <row r="13" spans="1:113" ht="15">
      <c r="A13" s="13">
        <v>5</v>
      </c>
      <c r="B13" s="44">
        <v>2</v>
      </c>
      <c r="C13" s="38" t="s">
        <v>41</v>
      </c>
      <c r="D13" s="8"/>
      <c r="E13" s="8" t="s">
        <v>40</v>
      </c>
      <c r="F13" s="42">
        <f t="shared" si="0"/>
        <v>308.86898550292653</v>
      </c>
      <c r="G13" s="37">
        <f t="shared" si="1"/>
        <v>162.86</v>
      </c>
      <c r="H13" s="21">
        <f t="shared" si="2"/>
        <v>123.36000000000001</v>
      </c>
      <c r="I13" s="7">
        <f t="shared" si="3"/>
        <v>16</v>
      </c>
      <c r="J13" s="24">
        <f t="shared" si="4"/>
        <v>23.5</v>
      </c>
      <c r="K13" s="25">
        <f t="shared" si="5"/>
        <v>47</v>
      </c>
      <c r="L13" s="11">
        <v>24.43</v>
      </c>
      <c r="M13" s="2"/>
      <c r="N13" s="2"/>
      <c r="O13" s="2"/>
      <c r="P13" s="2"/>
      <c r="Q13" s="2"/>
      <c r="R13" s="2"/>
      <c r="S13" s="3">
        <v>5</v>
      </c>
      <c r="T13" s="3">
        <v>1</v>
      </c>
      <c r="U13" s="3"/>
      <c r="V13" s="3"/>
      <c r="W13" s="12"/>
      <c r="X13" s="6">
        <f t="shared" si="6"/>
        <v>24.43</v>
      </c>
      <c r="Y13" s="9">
        <f t="shared" si="7"/>
        <v>2.5</v>
      </c>
      <c r="Z13" s="3">
        <f t="shared" si="8"/>
        <v>3</v>
      </c>
      <c r="AA13" s="10">
        <f t="shared" si="9"/>
        <v>29.93</v>
      </c>
      <c r="AB13" s="42">
        <f t="shared" si="10"/>
        <v>82.2586034079519</v>
      </c>
      <c r="AC13" s="11">
        <v>36.28</v>
      </c>
      <c r="AD13" s="2"/>
      <c r="AE13" s="2"/>
      <c r="AF13" s="2"/>
      <c r="AG13" s="3">
        <v>15</v>
      </c>
      <c r="AH13" s="3"/>
      <c r="AI13" s="3">
        <v>2</v>
      </c>
      <c r="AJ13" s="3"/>
      <c r="AK13" s="3"/>
      <c r="AL13" s="6">
        <f t="shared" si="11"/>
        <v>36.28</v>
      </c>
      <c r="AM13" s="9">
        <f t="shared" si="12"/>
        <v>7.5</v>
      </c>
      <c r="AN13" s="3">
        <f t="shared" si="13"/>
        <v>10</v>
      </c>
      <c r="AO13" s="10">
        <f t="shared" si="14"/>
        <v>53.78</v>
      </c>
      <c r="AP13" s="42">
        <f t="shared" si="15"/>
        <v>67.53439940498328</v>
      </c>
      <c r="AQ13" s="11">
        <v>12.47</v>
      </c>
      <c r="AR13" s="2">
        <v>11.55</v>
      </c>
      <c r="AS13" s="2"/>
      <c r="AT13" s="3">
        <v>20</v>
      </c>
      <c r="AU13" s="3">
        <v>1</v>
      </c>
      <c r="AV13" s="3"/>
      <c r="AW13" s="3"/>
      <c r="AX13" s="3"/>
      <c r="AY13" s="6">
        <f t="shared" si="16"/>
        <v>24.020000000000003</v>
      </c>
      <c r="AZ13" s="9">
        <f t="shared" si="17"/>
        <v>10</v>
      </c>
      <c r="BA13" s="3">
        <f t="shared" si="18"/>
        <v>3</v>
      </c>
      <c r="BB13" s="10">
        <f t="shared" si="19"/>
        <v>37.02</v>
      </c>
      <c r="BC13" s="42">
        <f t="shared" si="20"/>
        <v>75.12155591572123</v>
      </c>
      <c r="BD13" s="11">
        <v>38.63</v>
      </c>
      <c r="BE13" s="2"/>
      <c r="BF13" s="2"/>
      <c r="BG13" s="3">
        <v>7</v>
      </c>
      <c r="BH13" s="3"/>
      <c r="BI13" s="3"/>
      <c r="BJ13" s="3"/>
      <c r="BK13" s="3"/>
      <c r="BL13" s="6">
        <f t="shared" si="21"/>
        <v>38.63</v>
      </c>
      <c r="BM13" s="9">
        <f t="shared" si="22"/>
        <v>3.5</v>
      </c>
      <c r="BN13" s="3">
        <f t="shared" si="23"/>
        <v>0</v>
      </c>
      <c r="BO13" s="10">
        <f t="shared" si="24"/>
        <v>42.13</v>
      </c>
      <c r="BP13" s="42">
        <f t="shared" si="25"/>
        <v>83.95442677427012</v>
      </c>
      <c r="BQ13" s="11"/>
      <c r="BR13" s="2"/>
      <c r="BS13" s="2"/>
      <c r="BT13" s="3"/>
      <c r="BU13" s="3"/>
      <c r="BV13" s="3"/>
      <c r="BW13" s="3"/>
      <c r="BX13" s="3"/>
      <c r="BY13" s="6">
        <f t="shared" si="26"/>
        <v>0</v>
      </c>
      <c r="BZ13" s="9">
        <f t="shared" si="27"/>
        <v>0</v>
      </c>
      <c r="CA13" s="3">
        <f t="shared" si="28"/>
        <v>0</v>
      </c>
      <c r="CB13" s="10">
        <f t="shared" si="29"/>
        <v>0</v>
      </c>
      <c r="CC13" s="11"/>
      <c r="CD13" s="2"/>
      <c r="CE13" s="3"/>
      <c r="CF13" s="3"/>
      <c r="CG13" s="3"/>
      <c r="CH13" s="3"/>
      <c r="CI13" s="3"/>
      <c r="CJ13" s="6">
        <f t="shared" si="30"/>
        <v>0</v>
      </c>
      <c r="CK13" s="9">
        <f t="shared" si="31"/>
        <v>0</v>
      </c>
      <c r="CL13" s="3">
        <f t="shared" si="32"/>
        <v>0</v>
      </c>
      <c r="CM13" s="10">
        <f t="shared" si="33"/>
        <v>0</v>
      </c>
      <c r="CN13" s="11"/>
      <c r="CO13" s="2"/>
      <c r="CP13" s="3"/>
      <c r="CQ13" s="3"/>
      <c r="CR13" s="3"/>
      <c r="CS13" s="3"/>
      <c r="CT13" s="3"/>
      <c r="CU13" s="6">
        <f t="shared" si="34"/>
        <v>0</v>
      </c>
      <c r="CV13" s="9">
        <f t="shared" si="35"/>
        <v>0</v>
      </c>
      <c r="CW13" s="3">
        <f t="shared" si="36"/>
        <v>0</v>
      </c>
      <c r="CX13" s="10">
        <f t="shared" si="37"/>
        <v>0</v>
      </c>
      <c r="CY13" s="11"/>
      <c r="CZ13" s="2"/>
      <c r="DA13" s="3"/>
      <c r="DB13" s="3"/>
      <c r="DC13" s="3"/>
      <c r="DD13" s="3"/>
      <c r="DE13" s="3"/>
      <c r="DF13" s="6">
        <f t="shared" si="38"/>
        <v>0</v>
      </c>
      <c r="DG13" s="9">
        <f t="shared" si="39"/>
        <v>0</v>
      </c>
      <c r="DH13" s="3">
        <f t="shared" si="40"/>
        <v>0</v>
      </c>
      <c r="DI13" s="10">
        <f t="shared" si="41"/>
        <v>0</v>
      </c>
    </row>
    <row r="14" spans="1:113" ht="15">
      <c r="A14" s="13">
        <v>6</v>
      </c>
      <c r="B14" s="44">
        <v>3</v>
      </c>
      <c r="C14" s="38" t="s">
        <v>39</v>
      </c>
      <c r="D14" s="8"/>
      <c r="E14" s="8" t="s">
        <v>40</v>
      </c>
      <c r="F14" s="42">
        <f t="shared" si="0"/>
        <v>301.8807497397139</v>
      </c>
      <c r="G14" s="37">
        <f t="shared" si="1"/>
        <v>167.05</v>
      </c>
      <c r="H14" s="21">
        <f t="shared" si="2"/>
        <v>84.05</v>
      </c>
      <c r="I14" s="7">
        <f t="shared" si="3"/>
        <v>20</v>
      </c>
      <c r="J14" s="24">
        <f t="shared" si="4"/>
        <v>63</v>
      </c>
      <c r="K14" s="25">
        <f t="shared" si="5"/>
        <v>126</v>
      </c>
      <c r="L14" s="11">
        <v>16.12</v>
      </c>
      <c r="M14" s="2"/>
      <c r="N14" s="2"/>
      <c r="O14" s="2"/>
      <c r="P14" s="2"/>
      <c r="Q14" s="2"/>
      <c r="R14" s="2"/>
      <c r="S14" s="3">
        <v>17</v>
      </c>
      <c r="T14" s="3"/>
      <c r="U14" s="3">
        <v>1</v>
      </c>
      <c r="V14" s="3"/>
      <c r="W14" s="12"/>
      <c r="X14" s="6">
        <f t="shared" si="6"/>
        <v>16.12</v>
      </c>
      <c r="Y14" s="9">
        <f t="shared" si="7"/>
        <v>8.5</v>
      </c>
      <c r="Z14" s="3">
        <f t="shared" si="8"/>
        <v>5</v>
      </c>
      <c r="AA14" s="32">
        <f t="shared" si="9"/>
        <v>29.62</v>
      </c>
      <c r="AB14" s="42">
        <f t="shared" si="10"/>
        <v>83.11951384199865</v>
      </c>
      <c r="AC14" s="33">
        <v>20.97</v>
      </c>
      <c r="AD14" s="2"/>
      <c r="AE14" s="2"/>
      <c r="AF14" s="2"/>
      <c r="AG14" s="3">
        <v>38</v>
      </c>
      <c r="AH14" s="3"/>
      <c r="AI14" s="3">
        <v>3</v>
      </c>
      <c r="AJ14" s="3"/>
      <c r="AK14" s="3"/>
      <c r="AL14" s="6">
        <f t="shared" si="11"/>
        <v>20.97</v>
      </c>
      <c r="AM14" s="9">
        <f t="shared" si="12"/>
        <v>19</v>
      </c>
      <c r="AN14" s="3">
        <f t="shared" si="13"/>
        <v>15</v>
      </c>
      <c r="AO14" s="10">
        <f t="shared" si="14"/>
        <v>54.97</v>
      </c>
      <c r="AP14" s="42">
        <f t="shared" si="15"/>
        <v>66.07240312897945</v>
      </c>
      <c r="AQ14" s="11">
        <v>11.87</v>
      </c>
      <c r="AR14" s="2">
        <v>10.26</v>
      </c>
      <c r="AS14" s="2"/>
      <c r="AT14" s="3">
        <v>33</v>
      </c>
      <c r="AU14" s="3"/>
      <c r="AV14" s="3"/>
      <c r="AW14" s="3"/>
      <c r="AX14" s="3"/>
      <c r="AY14" s="6">
        <f t="shared" si="16"/>
        <v>22.13</v>
      </c>
      <c r="AZ14" s="9">
        <f t="shared" si="17"/>
        <v>16.5</v>
      </c>
      <c r="BA14" s="3">
        <f t="shared" si="18"/>
        <v>0</v>
      </c>
      <c r="BB14" s="32">
        <f t="shared" si="19"/>
        <v>38.629999999999995</v>
      </c>
      <c r="BC14" s="42">
        <f t="shared" si="20"/>
        <v>71.9906808180171</v>
      </c>
      <c r="BD14" s="11">
        <v>24.83</v>
      </c>
      <c r="BE14" s="2"/>
      <c r="BF14" s="2"/>
      <c r="BG14" s="3">
        <v>38</v>
      </c>
      <c r="BH14" s="3"/>
      <c r="BI14" s="3"/>
      <c r="BJ14" s="3"/>
      <c r="BK14" s="3"/>
      <c r="BL14" s="6">
        <f t="shared" si="21"/>
        <v>24.83</v>
      </c>
      <c r="BM14" s="9">
        <f t="shared" si="22"/>
        <v>19</v>
      </c>
      <c r="BN14" s="3">
        <f t="shared" si="23"/>
        <v>0</v>
      </c>
      <c r="BO14" s="32">
        <f t="shared" si="24"/>
        <v>43.83</v>
      </c>
      <c r="BP14" s="42">
        <f t="shared" si="25"/>
        <v>80.6981519507187</v>
      </c>
      <c r="BQ14" s="11"/>
      <c r="BR14" s="2"/>
      <c r="BS14" s="2"/>
      <c r="BT14" s="3"/>
      <c r="BU14" s="3"/>
      <c r="BV14" s="3"/>
      <c r="BW14" s="3"/>
      <c r="BX14" s="3"/>
      <c r="BY14" s="6">
        <f t="shared" si="26"/>
        <v>0</v>
      </c>
      <c r="BZ14" s="9">
        <f t="shared" si="27"/>
        <v>0</v>
      </c>
      <c r="CA14" s="3">
        <f t="shared" si="28"/>
        <v>0</v>
      </c>
      <c r="CB14" s="10">
        <f t="shared" si="29"/>
        <v>0</v>
      </c>
      <c r="CC14" s="11"/>
      <c r="CD14" s="2"/>
      <c r="CE14" s="3"/>
      <c r="CF14" s="3"/>
      <c r="CG14" s="3"/>
      <c r="CH14" s="3"/>
      <c r="CI14" s="3"/>
      <c r="CJ14" s="6">
        <f t="shared" si="30"/>
        <v>0</v>
      </c>
      <c r="CK14" s="9">
        <f t="shared" si="31"/>
        <v>0</v>
      </c>
      <c r="CL14" s="3">
        <f t="shared" si="32"/>
        <v>0</v>
      </c>
      <c r="CM14" s="10">
        <f t="shared" si="33"/>
        <v>0</v>
      </c>
      <c r="CN14" s="11"/>
      <c r="CO14" s="2"/>
      <c r="CP14" s="3"/>
      <c r="CQ14" s="3"/>
      <c r="CR14" s="3"/>
      <c r="CS14" s="3"/>
      <c r="CT14" s="3"/>
      <c r="CU14" s="6">
        <f t="shared" si="34"/>
        <v>0</v>
      </c>
      <c r="CV14" s="9">
        <f t="shared" si="35"/>
        <v>0</v>
      </c>
      <c r="CW14" s="3">
        <f t="shared" si="36"/>
        <v>0</v>
      </c>
      <c r="CX14" s="10">
        <f t="shared" si="37"/>
        <v>0</v>
      </c>
      <c r="CY14" s="11"/>
      <c r="CZ14" s="2"/>
      <c r="DA14" s="3"/>
      <c r="DB14" s="3"/>
      <c r="DC14" s="3"/>
      <c r="DD14" s="3"/>
      <c r="DE14" s="3"/>
      <c r="DF14" s="6">
        <f t="shared" si="38"/>
        <v>0</v>
      </c>
      <c r="DG14" s="9">
        <f t="shared" si="39"/>
        <v>0</v>
      </c>
      <c r="DH14" s="3">
        <f t="shared" si="40"/>
        <v>0</v>
      </c>
      <c r="DI14" s="10">
        <f t="shared" si="41"/>
        <v>0</v>
      </c>
    </row>
    <row r="15" spans="1:113" ht="15">
      <c r="A15" s="13">
        <v>7</v>
      </c>
      <c r="B15" s="44">
        <v>4</v>
      </c>
      <c r="C15" s="38" t="s">
        <v>65</v>
      </c>
      <c r="D15" s="30"/>
      <c r="E15" s="8" t="s">
        <v>40</v>
      </c>
      <c r="F15" s="42">
        <f t="shared" si="0"/>
        <v>301.78015539244944</v>
      </c>
      <c r="G15" s="37">
        <f t="shared" si="1"/>
        <v>164.82999999999998</v>
      </c>
      <c r="H15" s="21">
        <f t="shared" si="2"/>
        <v>96.83</v>
      </c>
      <c r="I15" s="7">
        <f t="shared" si="3"/>
        <v>15</v>
      </c>
      <c r="J15" s="24">
        <f t="shared" si="4"/>
        <v>53</v>
      </c>
      <c r="K15" s="25">
        <f t="shared" si="5"/>
        <v>106</v>
      </c>
      <c r="L15" s="33">
        <v>23.96</v>
      </c>
      <c r="M15" s="2"/>
      <c r="N15" s="2"/>
      <c r="O15" s="2"/>
      <c r="P15" s="2"/>
      <c r="Q15" s="2"/>
      <c r="R15" s="2"/>
      <c r="S15" s="3">
        <v>22</v>
      </c>
      <c r="T15" s="3"/>
      <c r="U15" s="3">
        <v>1</v>
      </c>
      <c r="V15" s="3"/>
      <c r="W15" s="12"/>
      <c r="X15" s="6">
        <f t="shared" si="6"/>
        <v>23.96</v>
      </c>
      <c r="Y15" s="9">
        <f t="shared" si="7"/>
        <v>11</v>
      </c>
      <c r="Z15" s="3">
        <f t="shared" si="8"/>
        <v>5</v>
      </c>
      <c r="AA15" s="10">
        <f t="shared" si="9"/>
        <v>39.96</v>
      </c>
      <c r="AB15" s="42">
        <f t="shared" si="10"/>
        <v>61.611611611611615</v>
      </c>
      <c r="AC15" s="11">
        <v>30.81</v>
      </c>
      <c r="AD15" s="2"/>
      <c r="AE15" s="2"/>
      <c r="AF15" s="2"/>
      <c r="AG15" s="3">
        <v>16</v>
      </c>
      <c r="AH15" s="3"/>
      <c r="AI15" s="3">
        <v>2</v>
      </c>
      <c r="AJ15" s="3"/>
      <c r="AK15" s="3"/>
      <c r="AL15" s="6">
        <f t="shared" si="11"/>
        <v>30.81</v>
      </c>
      <c r="AM15" s="9">
        <f t="shared" si="12"/>
        <v>8</v>
      </c>
      <c r="AN15" s="3">
        <f t="shared" si="13"/>
        <v>10</v>
      </c>
      <c r="AO15" s="10">
        <f t="shared" si="14"/>
        <v>48.81</v>
      </c>
      <c r="AP15" s="42">
        <f t="shared" si="15"/>
        <v>74.41098135627945</v>
      </c>
      <c r="AQ15" s="11">
        <v>8.72</v>
      </c>
      <c r="AR15" s="2">
        <v>8.42</v>
      </c>
      <c r="AS15" s="2"/>
      <c r="AT15" s="3">
        <v>40</v>
      </c>
      <c r="AU15" s="3"/>
      <c r="AV15" s="3"/>
      <c r="AW15" s="3"/>
      <c r="AX15" s="3"/>
      <c r="AY15" s="6">
        <f t="shared" si="16"/>
        <v>17.14</v>
      </c>
      <c r="AZ15" s="9">
        <f t="shared" si="17"/>
        <v>20</v>
      </c>
      <c r="BA15" s="3">
        <f t="shared" si="18"/>
        <v>0</v>
      </c>
      <c r="BB15" s="10">
        <f t="shared" si="19"/>
        <v>37.14</v>
      </c>
      <c r="BC15" s="42">
        <f t="shared" si="20"/>
        <v>74.87883683360259</v>
      </c>
      <c r="BD15" s="11">
        <v>24.92</v>
      </c>
      <c r="BE15" s="2"/>
      <c r="BF15" s="2"/>
      <c r="BG15" s="3">
        <v>28</v>
      </c>
      <c r="BH15" s="3"/>
      <c r="BI15" s="3"/>
      <c r="BJ15" s="3"/>
      <c r="BK15" s="3"/>
      <c r="BL15" s="6">
        <f t="shared" si="21"/>
        <v>24.92</v>
      </c>
      <c r="BM15" s="9">
        <f t="shared" si="22"/>
        <v>14</v>
      </c>
      <c r="BN15" s="3">
        <f t="shared" si="23"/>
        <v>0</v>
      </c>
      <c r="BO15" s="10">
        <f t="shared" si="24"/>
        <v>38.92</v>
      </c>
      <c r="BP15" s="42">
        <f t="shared" si="25"/>
        <v>90.87872559095581</v>
      </c>
      <c r="BQ15" s="11"/>
      <c r="BR15" s="2"/>
      <c r="BS15" s="2"/>
      <c r="BT15" s="3"/>
      <c r="BU15" s="3"/>
      <c r="BV15" s="3"/>
      <c r="BW15" s="3"/>
      <c r="BX15" s="3"/>
      <c r="BY15" s="6">
        <f t="shared" si="26"/>
        <v>0</v>
      </c>
      <c r="BZ15" s="9">
        <f t="shared" si="27"/>
        <v>0</v>
      </c>
      <c r="CA15" s="3">
        <f t="shared" si="28"/>
        <v>0</v>
      </c>
      <c r="CB15" s="10">
        <f t="shared" si="29"/>
        <v>0</v>
      </c>
      <c r="CC15" s="11"/>
      <c r="CD15" s="2"/>
      <c r="CE15" s="3"/>
      <c r="CF15" s="3"/>
      <c r="CG15" s="3"/>
      <c r="CH15" s="3"/>
      <c r="CI15" s="3"/>
      <c r="CJ15" s="6">
        <f t="shared" si="30"/>
        <v>0</v>
      </c>
      <c r="CK15" s="9">
        <f t="shared" si="31"/>
        <v>0</v>
      </c>
      <c r="CL15" s="3">
        <f t="shared" si="32"/>
        <v>0</v>
      </c>
      <c r="CM15" s="10">
        <f t="shared" si="33"/>
        <v>0</v>
      </c>
      <c r="CN15" s="11"/>
      <c r="CO15" s="2"/>
      <c r="CP15" s="3"/>
      <c r="CQ15" s="3"/>
      <c r="CR15" s="3"/>
      <c r="CS15" s="3"/>
      <c r="CT15" s="3"/>
      <c r="CU15" s="6">
        <f t="shared" si="34"/>
        <v>0</v>
      </c>
      <c r="CV15" s="9">
        <f t="shared" si="35"/>
        <v>0</v>
      </c>
      <c r="CW15" s="3">
        <f t="shared" si="36"/>
        <v>0</v>
      </c>
      <c r="CX15" s="10">
        <f t="shared" si="37"/>
        <v>0</v>
      </c>
      <c r="CY15" s="11"/>
      <c r="CZ15" s="2"/>
      <c r="DA15" s="3"/>
      <c r="DB15" s="3"/>
      <c r="DC15" s="3"/>
      <c r="DD15" s="3"/>
      <c r="DE15" s="3"/>
      <c r="DF15" s="6">
        <f t="shared" si="38"/>
        <v>0</v>
      </c>
      <c r="DG15" s="9">
        <f t="shared" si="39"/>
        <v>0</v>
      </c>
      <c r="DH15" s="3">
        <f t="shared" si="40"/>
        <v>0</v>
      </c>
      <c r="DI15" s="10">
        <f t="shared" si="41"/>
        <v>0</v>
      </c>
    </row>
    <row r="16" spans="1:113" ht="15">
      <c r="A16" s="13">
        <v>8</v>
      </c>
      <c r="B16" s="44">
        <v>5</v>
      </c>
      <c r="C16" s="38" t="s">
        <v>48</v>
      </c>
      <c r="D16" s="30"/>
      <c r="E16" s="8" t="s">
        <v>40</v>
      </c>
      <c r="F16" s="42">
        <f t="shared" si="0"/>
        <v>288.6841335016572</v>
      </c>
      <c r="G16" s="37">
        <f t="shared" si="1"/>
        <v>174.37</v>
      </c>
      <c r="H16" s="21">
        <f t="shared" si="2"/>
        <v>86.37</v>
      </c>
      <c r="I16" s="7">
        <f t="shared" si="3"/>
        <v>21</v>
      </c>
      <c r="J16" s="24">
        <f t="shared" si="4"/>
        <v>67</v>
      </c>
      <c r="K16" s="25">
        <f t="shared" si="5"/>
        <v>134</v>
      </c>
      <c r="L16" s="11">
        <v>15.72</v>
      </c>
      <c r="M16" s="2"/>
      <c r="N16" s="2"/>
      <c r="O16" s="2"/>
      <c r="P16" s="2"/>
      <c r="Q16" s="2"/>
      <c r="R16" s="2"/>
      <c r="S16" s="3">
        <v>24</v>
      </c>
      <c r="T16" s="3"/>
      <c r="U16" s="3">
        <v>1</v>
      </c>
      <c r="V16" s="3"/>
      <c r="W16" s="12"/>
      <c r="X16" s="6">
        <f t="shared" si="6"/>
        <v>15.72</v>
      </c>
      <c r="Y16" s="9">
        <f t="shared" si="7"/>
        <v>12</v>
      </c>
      <c r="Z16" s="3">
        <f t="shared" si="8"/>
        <v>5</v>
      </c>
      <c r="AA16" s="10">
        <f t="shared" si="9"/>
        <v>32.72</v>
      </c>
      <c r="AB16" s="42">
        <f t="shared" si="10"/>
        <v>75.24449877750612</v>
      </c>
      <c r="AC16" s="11">
        <v>24.04</v>
      </c>
      <c r="AD16" s="2"/>
      <c r="AE16" s="2"/>
      <c r="AF16" s="2"/>
      <c r="AG16" s="3">
        <v>31</v>
      </c>
      <c r="AH16" s="3">
        <v>2</v>
      </c>
      <c r="AI16" s="3">
        <v>2</v>
      </c>
      <c r="AJ16" s="3"/>
      <c r="AK16" s="3"/>
      <c r="AL16" s="6">
        <f t="shared" si="11"/>
        <v>24.04</v>
      </c>
      <c r="AM16" s="9">
        <f t="shared" si="12"/>
        <v>15.5</v>
      </c>
      <c r="AN16" s="3">
        <f t="shared" si="13"/>
        <v>16</v>
      </c>
      <c r="AO16" s="10">
        <f t="shared" si="14"/>
        <v>55.54</v>
      </c>
      <c r="AP16" s="42">
        <f t="shared" si="15"/>
        <v>65.39431040691393</v>
      </c>
      <c r="AQ16" s="11">
        <v>8.99</v>
      </c>
      <c r="AR16" s="2">
        <v>10.29</v>
      </c>
      <c r="AS16" s="2"/>
      <c r="AT16" s="3">
        <v>52</v>
      </c>
      <c r="AU16" s="3"/>
      <c r="AV16" s="3"/>
      <c r="AW16" s="3"/>
      <c r="AX16" s="3"/>
      <c r="AY16" s="6">
        <f t="shared" si="16"/>
        <v>19.28</v>
      </c>
      <c r="AZ16" s="9">
        <f t="shared" si="17"/>
        <v>26</v>
      </c>
      <c r="BA16" s="3">
        <f t="shared" si="18"/>
        <v>0</v>
      </c>
      <c r="BB16" s="10">
        <f t="shared" si="19"/>
        <v>45.28</v>
      </c>
      <c r="BC16" s="42">
        <f t="shared" si="20"/>
        <v>61.4178445229682</v>
      </c>
      <c r="BD16" s="11">
        <v>27.33</v>
      </c>
      <c r="BE16" s="2"/>
      <c r="BF16" s="2"/>
      <c r="BG16" s="3">
        <v>27</v>
      </c>
      <c r="BH16" s="3"/>
      <c r="BI16" s="3"/>
      <c r="BJ16" s="3"/>
      <c r="BK16" s="3"/>
      <c r="BL16" s="6">
        <f t="shared" si="21"/>
        <v>27.33</v>
      </c>
      <c r="BM16" s="9">
        <f t="shared" si="22"/>
        <v>13.5</v>
      </c>
      <c r="BN16" s="3">
        <f t="shared" si="23"/>
        <v>0</v>
      </c>
      <c r="BO16" s="32">
        <f t="shared" si="24"/>
        <v>40.83</v>
      </c>
      <c r="BP16" s="42">
        <f t="shared" si="25"/>
        <v>86.62747979426894</v>
      </c>
      <c r="BQ16" s="11"/>
      <c r="BR16" s="2"/>
      <c r="BS16" s="2"/>
      <c r="BT16" s="3"/>
      <c r="BU16" s="3"/>
      <c r="BV16" s="3"/>
      <c r="BW16" s="3"/>
      <c r="BX16" s="3"/>
      <c r="BY16" s="6">
        <f t="shared" si="26"/>
        <v>0</v>
      </c>
      <c r="BZ16" s="9">
        <f t="shared" si="27"/>
        <v>0</v>
      </c>
      <c r="CA16" s="3">
        <f t="shared" si="28"/>
        <v>0</v>
      </c>
      <c r="CB16" s="10">
        <f t="shared" si="29"/>
        <v>0</v>
      </c>
      <c r="CC16" s="11"/>
      <c r="CD16" s="2"/>
      <c r="CE16" s="3"/>
      <c r="CF16" s="3"/>
      <c r="CG16" s="3"/>
      <c r="CH16" s="3"/>
      <c r="CI16" s="3"/>
      <c r="CJ16" s="6">
        <f t="shared" si="30"/>
        <v>0</v>
      </c>
      <c r="CK16" s="9">
        <f t="shared" si="31"/>
        <v>0</v>
      </c>
      <c r="CL16" s="3">
        <f t="shared" si="32"/>
        <v>0</v>
      </c>
      <c r="CM16" s="10">
        <f t="shared" si="33"/>
        <v>0</v>
      </c>
      <c r="CN16" s="11"/>
      <c r="CO16" s="2"/>
      <c r="CP16" s="3"/>
      <c r="CQ16" s="3"/>
      <c r="CR16" s="3"/>
      <c r="CS16" s="3"/>
      <c r="CT16" s="3"/>
      <c r="CU16" s="6">
        <f t="shared" si="34"/>
        <v>0</v>
      </c>
      <c r="CV16" s="9">
        <f t="shared" si="35"/>
        <v>0</v>
      </c>
      <c r="CW16" s="3">
        <f t="shared" si="36"/>
        <v>0</v>
      </c>
      <c r="CX16" s="10">
        <f t="shared" si="37"/>
        <v>0</v>
      </c>
      <c r="CY16" s="11"/>
      <c r="CZ16" s="2"/>
      <c r="DA16" s="3"/>
      <c r="DB16" s="3"/>
      <c r="DC16" s="3"/>
      <c r="DD16" s="3"/>
      <c r="DE16" s="3"/>
      <c r="DF16" s="6">
        <f t="shared" si="38"/>
        <v>0</v>
      </c>
      <c r="DG16" s="9">
        <f t="shared" si="39"/>
        <v>0</v>
      </c>
      <c r="DH16" s="3">
        <f t="shared" si="40"/>
        <v>0</v>
      </c>
      <c r="DI16" s="10">
        <f t="shared" si="41"/>
        <v>0</v>
      </c>
    </row>
    <row r="17" spans="1:113" ht="15">
      <c r="A17" s="13">
        <v>9</v>
      </c>
      <c r="B17" s="44">
        <v>6</v>
      </c>
      <c r="C17" s="38" t="s">
        <v>49</v>
      </c>
      <c r="D17" s="8"/>
      <c r="E17" s="8" t="s">
        <v>40</v>
      </c>
      <c r="F17" s="42">
        <f t="shared" si="0"/>
        <v>273.8811636270659</v>
      </c>
      <c r="G17" s="37">
        <f t="shared" si="1"/>
        <v>180.98000000000002</v>
      </c>
      <c r="H17" s="21">
        <f t="shared" si="2"/>
        <v>134.98000000000002</v>
      </c>
      <c r="I17" s="7">
        <f t="shared" si="3"/>
        <v>15</v>
      </c>
      <c r="J17" s="24">
        <f t="shared" si="4"/>
        <v>31</v>
      </c>
      <c r="K17" s="25">
        <f t="shared" si="5"/>
        <v>62</v>
      </c>
      <c r="L17" s="11">
        <v>22.95</v>
      </c>
      <c r="M17" s="2"/>
      <c r="N17" s="2"/>
      <c r="O17" s="2"/>
      <c r="P17" s="2"/>
      <c r="Q17" s="2"/>
      <c r="R17" s="2"/>
      <c r="S17" s="3">
        <v>15</v>
      </c>
      <c r="T17" s="3"/>
      <c r="U17" s="3">
        <v>1</v>
      </c>
      <c r="V17" s="3"/>
      <c r="W17" s="12"/>
      <c r="X17" s="6">
        <f t="shared" si="6"/>
        <v>22.95</v>
      </c>
      <c r="Y17" s="9">
        <f t="shared" si="7"/>
        <v>7.5</v>
      </c>
      <c r="Z17" s="3">
        <f t="shared" si="8"/>
        <v>5</v>
      </c>
      <c r="AA17" s="10">
        <f t="shared" si="9"/>
        <v>35.45</v>
      </c>
      <c r="AB17" s="42">
        <f t="shared" si="10"/>
        <v>69.44992947813822</v>
      </c>
      <c r="AC17" s="11">
        <v>32.56</v>
      </c>
      <c r="AD17" s="2"/>
      <c r="AE17" s="2"/>
      <c r="AF17" s="2"/>
      <c r="AG17" s="3">
        <v>17</v>
      </c>
      <c r="AH17" s="3"/>
      <c r="AI17" s="3">
        <v>2</v>
      </c>
      <c r="AJ17" s="3"/>
      <c r="AK17" s="3"/>
      <c r="AL17" s="6">
        <f t="shared" si="11"/>
        <v>32.56</v>
      </c>
      <c r="AM17" s="9">
        <f t="shared" si="12"/>
        <v>8.5</v>
      </c>
      <c r="AN17" s="3">
        <f t="shared" si="13"/>
        <v>10</v>
      </c>
      <c r="AO17" s="10">
        <f t="shared" si="14"/>
        <v>51.06</v>
      </c>
      <c r="AP17" s="42">
        <f t="shared" si="15"/>
        <v>71.13200156678417</v>
      </c>
      <c r="AQ17" s="11">
        <v>18.82</v>
      </c>
      <c r="AR17" s="2">
        <v>17.96</v>
      </c>
      <c r="AS17" s="2"/>
      <c r="AT17" s="3">
        <v>14</v>
      </c>
      <c r="AU17" s="3"/>
      <c r="AV17" s="3"/>
      <c r="AW17" s="3"/>
      <c r="AX17" s="3"/>
      <c r="AY17" s="6">
        <f t="shared" si="16"/>
        <v>36.78</v>
      </c>
      <c r="AZ17" s="9">
        <f t="shared" si="17"/>
        <v>7</v>
      </c>
      <c r="BA17" s="3">
        <f t="shared" si="18"/>
        <v>0</v>
      </c>
      <c r="BB17" s="32">
        <f t="shared" si="19"/>
        <v>43.78</v>
      </c>
      <c r="BC17" s="42">
        <f t="shared" si="20"/>
        <v>63.52215623572408</v>
      </c>
      <c r="BD17" s="11">
        <v>42.69</v>
      </c>
      <c r="BE17" s="2"/>
      <c r="BF17" s="2"/>
      <c r="BG17" s="3">
        <v>16</v>
      </c>
      <c r="BH17" s="3"/>
      <c r="BI17" s="3"/>
      <c r="BJ17" s="3"/>
      <c r="BK17" s="3"/>
      <c r="BL17" s="6">
        <f t="shared" si="21"/>
        <v>42.69</v>
      </c>
      <c r="BM17" s="9">
        <f t="shared" si="22"/>
        <v>8</v>
      </c>
      <c r="BN17" s="3">
        <f t="shared" si="23"/>
        <v>0</v>
      </c>
      <c r="BO17" s="10">
        <f t="shared" si="24"/>
        <v>50.69</v>
      </c>
      <c r="BP17" s="42">
        <f t="shared" si="25"/>
        <v>69.77707634641942</v>
      </c>
      <c r="BQ17" s="11"/>
      <c r="BR17" s="2"/>
      <c r="BS17" s="2"/>
      <c r="BT17" s="3"/>
      <c r="BU17" s="3"/>
      <c r="BV17" s="3"/>
      <c r="BW17" s="3"/>
      <c r="BX17" s="3"/>
      <c r="BY17" s="6">
        <f t="shared" si="26"/>
        <v>0</v>
      </c>
      <c r="BZ17" s="9">
        <f t="shared" si="27"/>
        <v>0</v>
      </c>
      <c r="CA17" s="3">
        <f t="shared" si="28"/>
        <v>0</v>
      </c>
      <c r="CB17" s="10">
        <f t="shared" si="29"/>
        <v>0</v>
      </c>
      <c r="CC17" s="11"/>
      <c r="CD17" s="2"/>
      <c r="CE17" s="3"/>
      <c r="CF17" s="3"/>
      <c r="CG17" s="3"/>
      <c r="CH17" s="3"/>
      <c r="CI17" s="3"/>
      <c r="CJ17" s="6">
        <f t="shared" si="30"/>
        <v>0</v>
      </c>
      <c r="CK17" s="9">
        <f t="shared" si="31"/>
        <v>0</v>
      </c>
      <c r="CL17" s="3">
        <f t="shared" si="32"/>
        <v>0</v>
      </c>
      <c r="CM17" s="10">
        <f t="shared" si="33"/>
        <v>0</v>
      </c>
      <c r="CN17" s="11"/>
      <c r="CO17" s="2"/>
      <c r="CP17" s="3"/>
      <c r="CQ17" s="3"/>
      <c r="CR17" s="3"/>
      <c r="CS17" s="3"/>
      <c r="CT17" s="3"/>
      <c r="CU17" s="6">
        <f t="shared" si="34"/>
        <v>0</v>
      </c>
      <c r="CV17" s="9">
        <f t="shared" si="35"/>
        <v>0</v>
      </c>
      <c r="CW17" s="3">
        <f t="shared" si="36"/>
        <v>0</v>
      </c>
      <c r="CX17" s="10">
        <f t="shared" si="37"/>
        <v>0</v>
      </c>
      <c r="CY17" s="11"/>
      <c r="CZ17" s="2"/>
      <c r="DA17" s="3"/>
      <c r="DB17" s="3"/>
      <c r="DC17" s="3"/>
      <c r="DD17" s="3"/>
      <c r="DE17" s="3"/>
      <c r="DF17" s="6">
        <f t="shared" si="38"/>
        <v>0</v>
      </c>
      <c r="DG17" s="9">
        <f t="shared" si="39"/>
        <v>0</v>
      </c>
      <c r="DH17" s="3">
        <f t="shared" si="40"/>
        <v>0</v>
      </c>
      <c r="DI17" s="10">
        <f t="shared" si="41"/>
        <v>0</v>
      </c>
    </row>
    <row r="18" spans="1:113" ht="15">
      <c r="A18" s="13">
        <v>11</v>
      </c>
      <c r="B18" s="44">
        <v>7</v>
      </c>
      <c r="C18" s="38" t="s">
        <v>60</v>
      </c>
      <c r="D18" s="8"/>
      <c r="E18" s="8" t="s">
        <v>40</v>
      </c>
      <c r="F18" s="42">
        <f t="shared" si="0"/>
        <v>271.5757907118354</v>
      </c>
      <c r="G18" s="37">
        <f t="shared" si="1"/>
        <v>182.48</v>
      </c>
      <c r="H18" s="21">
        <f t="shared" si="2"/>
        <v>121.97999999999999</v>
      </c>
      <c r="I18" s="7">
        <f t="shared" si="3"/>
        <v>20</v>
      </c>
      <c r="J18" s="24">
        <f t="shared" si="4"/>
        <v>40.5</v>
      </c>
      <c r="K18" s="25">
        <f t="shared" si="5"/>
        <v>81</v>
      </c>
      <c r="L18" s="11">
        <v>22.13</v>
      </c>
      <c r="M18" s="2"/>
      <c r="N18" s="2"/>
      <c r="O18" s="2"/>
      <c r="P18" s="2"/>
      <c r="Q18" s="2"/>
      <c r="R18" s="2"/>
      <c r="S18" s="3">
        <v>24</v>
      </c>
      <c r="T18" s="3"/>
      <c r="U18" s="3">
        <v>1</v>
      </c>
      <c r="V18" s="3">
        <v>1</v>
      </c>
      <c r="W18" s="12"/>
      <c r="X18" s="6">
        <f t="shared" si="6"/>
        <v>22.13</v>
      </c>
      <c r="Y18" s="9">
        <f t="shared" si="7"/>
        <v>12</v>
      </c>
      <c r="Z18" s="3">
        <f t="shared" si="8"/>
        <v>10</v>
      </c>
      <c r="AA18" s="10">
        <f t="shared" si="9"/>
        <v>44.129999999999995</v>
      </c>
      <c r="AB18" s="42">
        <f t="shared" si="10"/>
        <v>55.78971221391345</v>
      </c>
      <c r="AC18" s="11">
        <v>37.83</v>
      </c>
      <c r="AD18" s="2"/>
      <c r="AE18" s="2"/>
      <c r="AF18" s="2"/>
      <c r="AG18" s="3">
        <v>11</v>
      </c>
      <c r="AH18" s="3"/>
      <c r="AI18" s="3">
        <v>1</v>
      </c>
      <c r="AJ18" s="3"/>
      <c r="AK18" s="3"/>
      <c r="AL18" s="6">
        <f t="shared" si="11"/>
        <v>37.83</v>
      </c>
      <c r="AM18" s="9">
        <f t="shared" si="12"/>
        <v>5.5</v>
      </c>
      <c r="AN18" s="3">
        <f t="shared" si="13"/>
        <v>5</v>
      </c>
      <c r="AO18" s="10">
        <f t="shared" si="14"/>
        <v>48.33</v>
      </c>
      <c r="AP18" s="42">
        <f t="shared" si="15"/>
        <v>75.15001034554108</v>
      </c>
      <c r="AQ18" s="11">
        <v>15.62</v>
      </c>
      <c r="AR18" s="2">
        <v>14.53</v>
      </c>
      <c r="AS18" s="2"/>
      <c r="AT18" s="3">
        <v>31</v>
      </c>
      <c r="AU18" s="3"/>
      <c r="AV18" s="3"/>
      <c r="AW18" s="3"/>
      <c r="AX18" s="3"/>
      <c r="AY18" s="6">
        <f t="shared" si="16"/>
        <v>30.15</v>
      </c>
      <c r="AZ18" s="9">
        <f t="shared" si="17"/>
        <v>15.5</v>
      </c>
      <c r="BA18" s="3">
        <f t="shared" si="18"/>
        <v>0</v>
      </c>
      <c r="BB18" s="32">
        <f t="shared" si="19"/>
        <v>45.65</v>
      </c>
      <c r="BC18" s="42">
        <f t="shared" si="20"/>
        <v>60.92004381161008</v>
      </c>
      <c r="BD18" s="11">
        <v>31.87</v>
      </c>
      <c r="BE18" s="2"/>
      <c r="BF18" s="2"/>
      <c r="BG18" s="3">
        <v>15</v>
      </c>
      <c r="BH18" s="3"/>
      <c r="BI18" s="3"/>
      <c r="BJ18" s="3">
        <v>1</v>
      </c>
      <c r="BK18" s="3"/>
      <c r="BL18" s="6">
        <f t="shared" si="21"/>
        <v>31.87</v>
      </c>
      <c r="BM18" s="9">
        <f t="shared" si="22"/>
        <v>7.5</v>
      </c>
      <c r="BN18" s="3">
        <f t="shared" si="23"/>
        <v>5</v>
      </c>
      <c r="BO18" s="32">
        <f t="shared" si="24"/>
        <v>44.370000000000005</v>
      </c>
      <c r="BP18" s="42">
        <f t="shared" si="25"/>
        <v>79.7160243407708</v>
      </c>
      <c r="BQ18" s="11"/>
      <c r="BR18" s="2"/>
      <c r="BS18" s="2"/>
      <c r="BT18" s="3"/>
      <c r="BU18" s="3"/>
      <c r="BV18" s="3"/>
      <c r="BW18" s="3"/>
      <c r="BX18" s="3"/>
      <c r="BY18" s="6">
        <f t="shared" si="26"/>
        <v>0</v>
      </c>
      <c r="BZ18" s="9">
        <f t="shared" si="27"/>
        <v>0</v>
      </c>
      <c r="CA18" s="3">
        <f t="shared" si="28"/>
        <v>0</v>
      </c>
      <c r="CB18" s="10">
        <f t="shared" si="29"/>
        <v>0</v>
      </c>
      <c r="CC18" s="11"/>
      <c r="CD18" s="2"/>
      <c r="CE18" s="3"/>
      <c r="CF18" s="3"/>
      <c r="CG18" s="3"/>
      <c r="CH18" s="3"/>
      <c r="CI18" s="3"/>
      <c r="CJ18" s="6">
        <f t="shared" si="30"/>
        <v>0</v>
      </c>
      <c r="CK18" s="9">
        <f t="shared" si="31"/>
        <v>0</v>
      </c>
      <c r="CL18" s="3">
        <f t="shared" si="32"/>
        <v>0</v>
      </c>
      <c r="CM18" s="10">
        <f t="shared" si="33"/>
        <v>0</v>
      </c>
      <c r="CN18" s="11"/>
      <c r="CO18" s="2"/>
      <c r="CP18" s="3"/>
      <c r="CQ18" s="3"/>
      <c r="CR18" s="3"/>
      <c r="CS18" s="3"/>
      <c r="CT18" s="3"/>
      <c r="CU18" s="6">
        <f t="shared" si="34"/>
        <v>0</v>
      </c>
      <c r="CV18" s="9">
        <f t="shared" si="35"/>
        <v>0</v>
      </c>
      <c r="CW18" s="3">
        <f t="shared" si="36"/>
        <v>0</v>
      </c>
      <c r="CX18" s="10">
        <f t="shared" si="37"/>
        <v>0</v>
      </c>
      <c r="CY18" s="11"/>
      <c r="CZ18" s="2"/>
      <c r="DA18" s="3"/>
      <c r="DB18" s="3"/>
      <c r="DC18" s="3"/>
      <c r="DD18" s="3"/>
      <c r="DE18" s="3"/>
      <c r="DF18" s="6">
        <f t="shared" si="38"/>
        <v>0</v>
      </c>
      <c r="DG18" s="9">
        <f t="shared" si="39"/>
        <v>0</v>
      </c>
      <c r="DH18" s="3">
        <f t="shared" si="40"/>
        <v>0</v>
      </c>
      <c r="DI18" s="10">
        <f t="shared" si="41"/>
        <v>0</v>
      </c>
    </row>
    <row r="19" spans="1:113" ht="15">
      <c r="A19" s="13">
        <v>16</v>
      </c>
      <c r="B19" s="44">
        <v>8</v>
      </c>
      <c r="C19" s="38" t="s">
        <v>57</v>
      </c>
      <c r="D19" s="8"/>
      <c r="E19" s="8" t="s">
        <v>40</v>
      </c>
      <c r="F19" s="42">
        <f>AB19+AP19+BC19+BP19</f>
        <v>241.32292187340363</v>
      </c>
      <c r="G19" s="37">
        <f>H19+I19+J19</f>
        <v>205.54</v>
      </c>
      <c r="H19" s="21">
        <f>X19+AL19+AY19+BL19+BY19+CJ19+CU19+DF19</f>
        <v>130.54</v>
      </c>
      <c r="I19" s="7">
        <f>Z19+AN19+BA19+BN19+CA19+CL19+CW19+DH19</f>
        <v>25</v>
      </c>
      <c r="J19" s="24">
        <f>K19/2</f>
        <v>50</v>
      </c>
      <c r="K19" s="25">
        <f>S19+AG19+AT19+BG19+BT19+CE19+CP19+DA19</f>
        <v>100</v>
      </c>
      <c r="L19" s="11">
        <v>26.28</v>
      </c>
      <c r="M19" s="2"/>
      <c r="N19" s="2"/>
      <c r="O19" s="2"/>
      <c r="P19" s="2"/>
      <c r="Q19" s="2"/>
      <c r="R19" s="2"/>
      <c r="S19" s="3">
        <v>22</v>
      </c>
      <c r="T19" s="3"/>
      <c r="U19" s="3">
        <v>3</v>
      </c>
      <c r="V19" s="3"/>
      <c r="W19" s="12"/>
      <c r="X19" s="6">
        <f>L19+M19+N19+O19+P19+Q19+R19</f>
        <v>26.28</v>
      </c>
      <c r="Y19" s="9">
        <f>S19/2</f>
        <v>11</v>
      </c>
      <c r="Z19" s="3">
        <f>(T19*3)+(U19*5)+(V19*5)+(W19*20)</f>
        <v>15</v>
      </c>
      <c r="AA19" s="32">
        <f>X19+Y19+Z19</f>
        <v>52.28</v>
      </c>
      <c r="AB19" s="42">
        <f>(MIN(AA$6:AA$33)/AA19)*100</f>
        <v>47.09257842387146</v>
      </c>
      <c r="AC19" s="11">
        <v>30.84</v>
      </c>
      <c r="AD19" s="2"/>
      <c r="AE19" s="2"/>
      <c r="AF19" s="2"/>
      <c r="AG19" s="3">
        <v>23</v>
      </c>
      <c r="AH19" s="3"/>
      <c r="AI19" s="3">
        <v>2</v>
      </c>
      <c r="AJ19" s="3"/>
      <c r="AK19" s="3"/>
      <c r="AL19" s="6">
        <f>AC19+AD19+AE19+AF19</f>
        <v>30.84</v>
      </c>
      <c r="AM19" s="9">
        <f>AG19/2</f>
        <v>11.5</v>
      </c>
      <c r="AN19" s="3">
        <f>(AH19*3)+(AI19*5)+(AJ19*5)+(AK19*20)</f>
        <v>10</v>
      </c>
      <c r="AO19" s="10">
        <f>AL19+AM19+AN19</f>
        <v>52.34</v>
      </c>
      <c r="AP19" s="42">
        <f>(MIN(AO$6:AO$33)/AO19)*100</f>
        <v>69.39243408482996</v>
      </c>
      <c r="AQ19" s="11">
        <v>17.27</v>
      </c>
      <c r="AR19" s="2">
        <v>14.89</v>
      </c>
      <c r="AS19" s="2"/>
      <c r="AT19" s="3">
        <v>28</v>
      </c>
      <c r="AU19" s="3"/>
      <c r="AV19" s="3"/>
      <c r="AW19" s="3"/>
      <c r="AX19" s="3"/>
      <c r="AY19" s="6">
        <f>AQ19+AR19+AS19</f>
        <v>32.16</v>
      </c>
      <c r="AZ19" s="9">
        <f>AT19/2</f>
        <v>14</v>
      </c>
      <c r="BA19" s="3">
        <f>(AU19*3)+(AV19*5)+(AW19*5)+(AX19*20)</f>
        <v>0</v>
      </c>
      <c r="BB19" s="10">
        <f>AY19+AZ19+BA19</f>
        <v>46.16</v>
      </c>
      <c r="BC19" s="42">
        <f>(MIN(BB$6:BB$33)/BB19)*100</f>
        <v>60.2469670710572</v>
      </c>
      <c r="BD19" s="11">
        <v>41.26</v>
      </c>
      <c r="BE19" s="2"/>
      <c r="BF19" s="2"/>
      <c r="BG19" s="3">
        <v>27</v>
      </c>
      <c r="BH19" s="3"/>
      <c r="BI19" s="3"/>
      <c r="BJ19" s="3"/>
      <c r="BK19" s="3"/>
      <c r="BL19" s="6">
        <f>BD19+BE19+BF19</f>
        <v>41.26</v>
      </c>
      <c r="BM19" s="9">
        <f>BG19/2</f>
        <v>13.5</v>
      </c>
      <c r="BN19" s="3">
        <f>(BH19*3)+(BI19*5)+(BJ19*5)+(BK19*20)</f>
        <v>0</v>
      </c>
      <c r="BO19" s="10">
        <f>BL19+BM19+BN19</f>
        <v>54.76</v>
      </c>
      <c r="BP19" s="42">
        <f>(MIN(BO$6:BO$33)/BO19)*100</f>
        <v>64.590942293645</v>
      </c>
      <c r="BQ19" s="11"/>
      <c r="BR19" s="2"/>
      <c r="BS19" s="2"/>
      <c r="BT19" s="3"/>
      <c r="BU19" s="3"/>
      <c r="BV19" s="3"/>
      <c r="BW19" s="3"/>
      <c r="BX19" s="3"/>
      <c r="BY19" s="6">
        <f>BQ19+BR19+BS19</f>
        <v>0</v>
      </c>
      <c r="BZ19" s="9">
        <f>BT19/2</f>
        <v>0</v>
      </c>
      <c r="CA19" s="3">
        <f>(BU19*3)+(BV19*5)+(BW19*5)+(BX19*20)</f>
        <v>0</v>
      </c>
      <c r="CB19" s="10">
        <f>BY19+BZ19+CA19</f>
        <v>0</v>
      </c>
      <c r="CC19" s="11"/>
      <c r="CD19" s="2"/>
      <c r="CE19" s="3"/>
      <c r="CF19" s="3"/>
      <c r="CG19" s="3"/>
      <c r="CH19" s="3"/>
      <c r="CI19" s="3"/>
      <c r="CJ19" s="6">
        <f>CC19+CD19</f>
        <v>0</v>
      </c>
      <c r="CK19" s="9">
        <f>CE19/2</f>
        <v>0</v>
      </c>
      <c r="CL19" s="3">
        <f>(CF19*3)+(CG19*5)+(CH19*5)+(CI19*20)</f>
        <v>0</v>
      </c>
      <c r="CM19" s="10">
        <f>CJ19+CK19+CL19</f>
        <v>0</v>
      </c>
      <c r="CN19" s="11"/>
      <c r="CO19" s="2"/>
      <c r="CP19" s="3"/>
      <c r="CQ19" s="3"/>
      <c r="CR19" s="3"/>
      <c r="CS19" s="3"/>
      <c r="CT19" s="3"/>
      <c r="CU19" s="6">
        <f>CN19+CO19</f>
        <v>0</v>
      </c>
      <c r="CV19" s="9">
        <f>CP19/2</f>
        <v>0</v>
      </c>
      <c r="CW19" s="3">
        <f>(CQ19*3)+(CR19*5)+(CS19*5)+(CT19*20)</f>
        <v>0</v>
      </c>
      <c r="CX19" s="10">
        <f>CU19+CV19+CW19</f>
        <v>0</v>
      </c>
      <c r="CY19" s="11"/>
      <c r="CZ19" s="2"/>
      <c r="DA19" s="3"/>
      <c r="DB19" s="3"/>
      <c r="DC19" s="3"/>
      <c r="DD19" s="3"/>
      <c r="DE19" s="3"/>
      <c r="DF19" s="6">
        <f>CY19+CZ19</f>
        <v>0</v>
      </c>
      <c r="DG19" s="9">
        <f>DA19/2</f>
        <v>0</v>
      </c>
      <c r="DH19" s="3">
        <f>(DB19*3)+(DC19*5)+(DD19*5)+(DE19*20)</f>
        <v>0</v>
      </c>
      <c r="DI19" s="10">
        <f>DF19+DG19+DH19</f>
        <v>0</v>
      </c>
    </row>
    <row r="20" spans="1:113" ht="15">
      <c r="A20" s="13"/>
      <c r="B20" s="44"/>
      <c r="C20" s="38"/>
      <c r="D20" s="8"/>
      <c r="E20" s="8"/>
      <c r="F20" s="42"/>
      <c r="G20" s="37"/>
      <c r="H20" s="21"/>
      <c r="I20" s="7"/>
      <c r="J20" s="24"/>
      <c r="K20" s="25"/>
      <c r="L20" s="11"/>
      <c r="M20" s="2"/>
      <c r="N20" s="2"/>
      <c r="O20" s="2"/>
      <c r="P20" s="2"/>
      <c r="Q20" s="2"/>
      <c r="R20" s="2"/>
      <c r="S20" s="3"/>
      <c r="T20" s="3"/>
      <c r="U20" s="3"/>
      <c r="V20" s="3"/>
      <c r="W20" s="12"/>
      <c r="X20" s="6"/>
      <c r="Y20" s="9"/>
      <c r="Z20" s="3"/>
      <c r="AA20" s="10"/>
      <c r="AB20" s="42"/>
      <c r="AC20" s="11"/>
      <c r="AD20" s="2"/>
      <c r="AE20" s="2"/>
      <c r="AF20" s="2"/>
      <c r="AG20" s="3"/>
      <c r="AH20" s="3"/>
      <c r="AI20" s="3"/>
      <c r="AJ20" s="3"/>
      <c r="AK20" s="3"/>
      <c r="AL20" s="6"/>
      <c r="AM20" s="9"/>
      <c r="AN20" s="3"/>
      <c r="AO20" s="10"/>
      <c r="AP20" s="42"/>
      <c r="AQ20" s="11"/>
      <c r="AR20" s="2"/>
      <c r="AS20" s="2"/>
      <c r="AT20" s="3"/>
      <c r="AU20" s="3"/>
      <c r="AV20" s="3"/>
      <c r="AW20" s="3"/>
      <c r="AX20" s="3"/>
      <c r="AY20" s="6"/>
      <c r="AZ20" s="9"/>
      <c r="BA20" s="3"/>
      <c r="BB20" s="32"/>
      <c r="BC20" s="42"/>
      <c r="BD20" s="11"/>
      <c r="BE20" s="2"/>
      <c r="BF20" s="2"/>
      <c r="BG20" s="3"/>
      <c r="BH20" s="3"/>
      <c r="BI20" s="3"/>
      <c r="BJ20" s="3"/>
      <c r="BK20" s="3"/>
      <c r="BL20" s="6"/>
      <c r="BM20" s="9"/>
      <c r="BN20" s="3"/>
      <c r="BO20" s="32"/>
      <c r="BP20" s="42"/>
      <c r="BQ20" s="11"/>
      <c r="BR20" s="2"/>
      <c r="BS20" s="2"/>
      <c r="BT20" s="3"/>
      <c r="BU20" s="3"/>
      <c r="BV20" s="3"/>
      <c r="BW20" s="3"/>
      <c r="BX20" s="3"/>
      <c r="BY20" s="6"/>
      <c r="BZ20" s="9"/>
      <c r="CA20" s="3"/>
      <c r="CB20" s="10"/>
      <c r="CC20" s="11"/>
      <c r="CD20" s="2"/>
      <c r="CE20" s="3"/>
      <c r="CF20" s="3"/>
      <c r="CG20" s="3"/>
      <c r="CH20" s="3"/>
      <c r="CI20" s="3"/>
      <c r="CJ20" s="6"/>
      <c r="CK20" s="9"/>
      <c r="CL20" s="3"/>
      <c r="CM20" s="10"/>
      <c r="CN20" s="11"/>
      <c r="CO20" s="2"/>
      <c r="CP20" s="3"/>
      <c r="CQ20" s="3"/>
      <c r="CR20" s="3"/>
      <c r="CS20" s="3"/>
      <c r="CT20" s="3"/>
      <c r="CU20" s="6"/>
      <c r="CV20" s="9"/>
      <c r="CW20" s="3"/>
      <c r="CX20" s="10"/>
      <c r="CY20" s="11"/>
      <c r="CZ20" s="2"/>
      <c r="DA20" s="3"/>
      <c r="DB20" s="3"/>
      <c r="DC20" s="3"/>
      <c r="DD20" s="3"/>
      <c r="DE20" s="3"/>
      <c r="DF20" s="6"/>
      <c r="DG20" s="9"/>
      <c r="DH20" s="3"/>
      <c r="DI20" s="10"/>
    </row>
    <row r="21" spans="1:113" ht="15">
      <c r="A21" s="13"/>
      <c r="B21" s="44"/>
      <c r="C21" s="35" t="s">
        <v>68</v>
      </c>
      <c r="D21" s="8"/>
      <c r="E21" s="8"/>
      <c r="F21" s="42"/>
      <c r="G21" s="37"/>
      <c r="H21" s="21"/>
      <c r="I21" s="12"/>
      <c r="J21" s="24"/>
      <c r="K21" s="25"/>
      <c r="L21" s="11"/>
      <c r="M21" s="2"/>
      <c r="N21" s="2"/>
      <c r="O21" s="2"/>
      <c r="P21" s="2"/>
      <c r="Q21" s="2"/>
      <c r="R21" s="2"/>
      <c r="S21" s="3"/>
      <c r="T21" s="3"/>
      <c r="U21" s="3"/>
      <c r="V21" s="3"/>
      <c r="W21" s="12"/>
      <c r="X21" s="6"/>
      <c r="Y21" s="9"/>
      <c r="Z21" s="3"/>
      <c r="AA21" s="10"/>
      <c r="AB21" s="42"/>
      <c r="AC21" s="11"/>
      <c r="AD21" s="2"/>
      <c r="AE21" s="2"/>
      <c r="AF21" s="2"/>
      <c r="AG21" s="3"/>
      <c r="AH21" s="3"/>
      <c r="AI21" s="3"/>
      <c r="AJ21" s="3"/>
      <c r="AK21" s="3"/>
      <c r="AL21" s="6"/>
      <c r="AM21" s="9"/>
      <c r="AN21" s="3"/>
      <c r="AO21" s="10"/>
      <c r="AP21" s="42"/>
      <c r="AQ21" s="11"/>
      <c r="AR21" s="2"/>
      <c r="AS21" s="2"/>
      <c r="AT21" s="3"/>
      <c r="AU21" s="3"/>
      <c r="AV21" s="3"/>
      <c r="AW21" s="3"/>
      <c r="AX21" s="3"/>
      <c r="AY21" s="6"/>
      <c r="AZ21" s="9"/>
      <c r="BA21" s="3"/>
      <c r="BB21" s="10"/>
      <c r="BC21" s="42"/>
      <c r="BD21" s="11"/>
      <c r="BE21" s="2"/>
      <c r="BF21" s="2"/>
      <c r="BG21" s="3"/>
      <c r="BH21" s="3"/>
      <c r="BI21" s="3"/>
      <c r="BJ21" s="3"/>
      <c r="BK21" s="3"/>
      <c r="BL21" s="6"/>
      <c r="BM21" s="9"/>
      <c r="BN21" s="3"/>
      <c r="BO21" s="10"/>
      <c r="BP21" s="42"/>
      <c r="BQ21" s="11"/>
      <c r="BR21" s="2"/>
      <c r="BS21" s="2"/>
      <c r="BT21" s="3"/>
      <c r="BU21" s="3"/>
      <c r="BV21" s="3"/>
      <c r="BW21" s="3"/>
      <c r="BX21" s="3"/>
      <c r="BY21" s="6"/>
      <c r="BZ21" s="9"/>
      <c r="CA21" s="3"/>
      <c r="CB21" s="10"/>
      <c r="CC21" s="11"/>
      <c r="CD21" s="2"/>
      <c r="CE21" s="3"/>
      <c r="CF21" s="3"/>
      <c r="CG21" s="3"/>
      <c r="CH21" s="3"/>
      <c r="CI21" s="3"/>
      <c r="CJ21" s="6"/>
      <c r="CK21" s="9"/>
      <c r="CL21" s="3"/>
      <c r="CM21" s="10"/>
      <c r="CN21" s="11"/>
      <c r="CO21" s="2"/>
      <c r="CP21" s="3"/>
      <c r="CQ21" s="3"/>
      <c r="CR21" s="3"/>
      <c r="CS21" s="3"/>
      <c r="CT21" s="3"/>
      <c r="CU21" s="6"/>
      <c r="CV21" s="9"/>
      <c r="CW21" s="3"/>
      <c r="CX21" s="10"/>
      <c r="CY21" s="11"/>
      <c r="CZ21" s="2"/>
      <c r="DA21" s="3"/>
      <c r="DB21" s="3"/>
      <c r="DC21" s="3"/>
      <c r="DD21" s="3"/>
      <c r="DE21" s="3"/>
      <c r="DF21" s="6"/>
      <c r="DG21" s="9"/>
      <c r="DH21" s="3"/>
      <c r="DI21" s="10"/>
    </row>
    <row r="22" spans="1:113" ht="15">
      <c r="A22" s="13">
        <v>1</v>
      </c>
      <c r="B22" s="44">
        <v>1</v>
      </c>
      <c r="C22" s="45" t="s">
        <v>59</v>
      </c>
      <c r="D22" s="30"/>
      <c r="E22" s="8" t="s">
        <v>43</v>
      </c>
      <c r="F22" s="40">
        <f aca="true" t="shared" si="42" ref="F22:F33">AB22+AP22+BC22+BP22</f>
        <v>365.1940708240508</v>
      </c>
      <c r="G22" s="37">
        <f aca="true" t="shared" si="43" ref="G22:G33">H22+I22+J22</f>
        <v>137.42000000000002</v>
      </c>
      <c r="H22" s="21">
        <f aca="true" t="shared" si="44" ref="H22:H33">X22+AL22+AY22+BL22+BY22+CJ22+CU22+DF22</f>
        <v>106.92</v>
      </c>
      <c r="I22" s="7">
        <f aca="true" t="shared" si="45" ref="I22:I33">Z22+AN22+BA22+BN22+CA22+CL22+CW22+DH22</f>
        <v>5</v>
      </c>
      <c r="J22" s="24">
        <f aca="true" t="shared" si="46" ref="J22:J33">K22/2</f>
        <v>25.5</v>
      </c>
      <c r="K22" s="25">
        <f aca="true" t="shared" si="47" ref="K22:K33">S22+AG22+AT22+BG22+BT22+CE22+CP22+DA22</f>
        <v>51</v>
      </c>
      <c r="L22" s="11">
        <v>23.62</v>
      </c>
      <c r="M22" s="2"/>
      <c r="N22" s="2"/>
      <c r="O22" s="2"/>
      <c r="P22" s="2"/>
      <c r="Q22" s="2"/>
      <c r="R22" s="2"/>
      <c r="S22" s="3">
        <v>2</v>
      </c>
      <c r="T22" s="3"/>
      <c r="U22" s="3"/>
      <c r="V22" s="3"/>
      <c r="W22" s="12"/>
      <c r="X22" s="6">
        <f aca="true" t="shared" si="48" ref="X22:X33">L22+M22+N22+O22+P22+Q22+R22</f>
        <v>23.62</v>
      </c>
      <c r="Y22" s="9">
        <f aca="true" t="shared" si="49" ref="Y22:Y33">S22/2</f>
        <v>1</v>
      </c>
      <c r="Z22" s="3">
        <f aca="true" t="shared" si="50" ref="Z22:Z33">(T22*3)+(U22*5)+(V22*5)+(W22*20)</f>
        <v>0</v>
      </c>
      <c r="AA22" s="10">
        <f aca="true" t="shared" si="51" ref="AA22:AA33">X22+Y22+Z22</f>
        <v>24.62</v>
      </c>
      <c r="AB22" s="46">
        <f aca="true" t="shared" si="52" ref="AB22:AB33">(MIN(AA$6:AA$33)/AA22)*100</f>
        <v>100</v>
      </c>
      <c r="AC22" s="11">
        <v>28.7</v>
      </c>
      <c r="AD22" s="2"/>
      <c r="AE22" s="2"/>
      <c r="AF22" s="2"/>
      <c r="AG22" s="3">
        <v>12</v>
      </c>
      <c r="AH22" s="3"/>
      <c r="AI22" s="3">
        <v>1</v>
      </c>
      <c r="AJ22" s="3"/>
      <c r="AK22" s="3"/>
      <c r="AL22" s="6">
        <f aca="true" t="shared" si="53" ref="AL22:AL33">AC22+AD22+AE22+AF22</f>
        <v>28.7</v>
      </c>
      <c r="AM22" s="9">
        <f aca="true" t="shared" si="54" ref="AM22:AM33">AG22/2</f>
        <v>6</v>
      </c>
      <c r="AN22" s="3">
        <f aca="true" t="shared" si="55" ref="AN22:AN33">(AH22*3)+(AI22*5)+(AJ22*5)+(AK22*20)</f>
        <v>5</v>
      </c>
      <c r="AO22" s="10">
        <f aca="true" t="shared" si="56" ref="AO22:AO33">AL22+AM22+AN22</f>
        <v>39.7</v>
      </c>
      <c r="AP22" s="42">
        <f aca="true" t="shared" si="57" ref="AP22:AP33">(MIN(AO$6:AO$33)/AO22)*100</f>
        <v>91.48614609571788</v>
      </c>
      <c r="AQ22" s="11">
        <v>13.69</v>
      </c>
      <c r="AR22" s="2">
        <v>12.04</v>
      </c>
      <c r="AS22" s="2"/>
      <c r="AT22" s="3">
        <v>24</v>
      </c>
      <c r="AU22" s="3"/>
      <c r="AV22" s="3"/>
      <c r="AW22" s="3"/>
      <c r="AX22" s="3"/>
      <c r="AY22" s="6">
        <f aca="true" t="shared" si="58" ref="AY22:AY33">AQ22+AR22+AS22</f>
        <v>25.729999999999997</v>
      </c>
      <c r="AZ22" s="9">
        <f aca="true" t="shared" si="59" ref="AZ22:AZ33">AT22/2</f>
        <v>12</v>
      </c>
      <c r="BA22" s="3">
        <f aca="true" t="shared" si="60" ref="BA22:BA33">(AU22*3)+(AV22*5)+(AW22*5)+(AX22*20)</f>
        <v>0</v>
      </c>
      <c r="BB22" s="10">
        <f aca="true" t="shared" si="61" ref="BB22:BB33">AY22+AZ22+BA22</f>
        <v>37.73</v>
      </c>
      <c r="BC22" s="42">
        <f aca="true" t="shared" si="62" ref="BC22:BC33">(MIN(BB$6:BB$33)/BB22)*100</f>
        <v>73.70792472833291</v>
      </c>
      <c r="BD22" s="11">
        <v>28.87</v>
      </c>
      <c r="BE22" s="2"/>
      <c r="BF22" s="2"/>
      <c r="BG22" s="3">
        <v>13</v>
      </c>
      <c r="BH22" s="3"/>
      <c r="BI22" s="3"/>
      <c r="BJ22" s="3"/>
      <c r="BK22" s="3"/>
      <c r="BL22" s="6">
        <f aca="true" t="shared" si="63" ref="BL22:BL29">BD22+BE22+BF22</f>
        <v>28.87</v>
      </c>
      <c r="BM22" s="9">
        <f aca="true" t="shared" si="64" ref="BM22:BM33">BG22/2</f>
        <v>6.5</v>
      </c>
      <c r="BN22" s="3">
        <f aca="true" t="shared" si="65" ref="BN22:BN33">(BH22*3)+(BI22*5)+(BJ22*5)+(BK22*20)</f>
        <v>0</v>
      </c>
      <c r="BO22" s="32">
        <f aca="true" t="shared" si="66" ref="BO22:BO33">BL22+BM22+BN22</f>
        <v>35.370000000000005</v>
      </c>
      <c r="BP22" s="46">
        <f aca="true" t="shared" si="67" ref="BP22:BP33">(MIN(BO$6:BO$33)/BO22)*100</f>
        <v>100</v>
      </c>
      <c r="BQ22" s="11"/>
      <c r="BR22" s="2"/>
      <c r="BS22" s="2"/>
      <c r="BT22" s="3"/>
      <c r="BU22" s="3"/>
      <c r="BV22" s="3"/>
      <c r="BW22" s="3"/>
      <c r="BX22" s="3"/>
      <c r="BY22" s="6">
        <f aca="true" t="shared" si="68" ref="BY22:BY33">BQ22+BR22+BS22</f>
        <v>0</v>
      </c>
      <c r="BZ22" s="9">
        <f aca="true" t="shared" si="69" ref="BZ22:BZ33">BT22/2</f>
        <v>0</v>
      </c>
      <c r="CA22" s="3">
        <f aca="true" t="shared" si="70" ref="CA22:CA33">(BU22*3)+(BV22*5)+(BW22*5)+(BX22*20)</f>
        <v>0</v>
      </c>
      <c r="CB22" s="10">
        <f aca="true" t="shared" si="71" ref="CB22:CB33">BY22+BZ22+CA22</f>
        <v>0</v>
      </c>
      <c r="CC22" s="11"/>
      <c r="CD22" s="2"/>
      <c r="CE22" s="3"/>
      <c r="CF22" s="3"/>
      <c r="CG22" s="3"/>
      <c r="CH22" s="3"/>
      <c r="CI22" s="3"/>
      <c r="CJ22" s="6">
        <f aca="true" t="shared" si="72" ref="CJ22:CJ33">CC22+CD22</f>
        <v>0</v>
      </c>
      <c r="CK22" s="9">
        <f aca="true" t="shared" si="73" ref="CK22:CK33">CE22/2</f>
        <v>0</v>
      </c>
      <c r="CL22" s="3">
        <f aca="true" t="shared" si="74" ref="CL22:CL33">(CF22*3)+(CG22*5)+(CH22*5)+(CI22*20)</f>
        <v>0</v>
      </c>
      <c r="CM22" s="10">
        <f aca="true" t="shared" si="75" ref="CM22:CM33">CJ22+CK22+CL22</f>
        <v>0</v>
      </c>
      <c r="CN22" s="11"/>
      <c r="CO22" s="2"/>
      <c r="CP22" s="3"/>
      <c r="CQ22" s="3"/>
      <c r="CR22" s="3"/>
      <c r="CS22" s="3"/>
      <c r="CT22" s="3"/>
      <c r="CU22" s="6">
        <f aca="true" t="shared" si="76" ref="CU22:CU33">CN22+CO22</f>
        <v>0</v>
      </c>
      <c r="CV22" s="9">
        <f aca="true" t="shared" si="77" ref="CV22:CV33">CP22/2</f>
        <v>0</v>
      </c>
      <c r="CW22" s="3">
        <f aca="true" t="shared" si="78" ref="CW22:CW33">(CQ22*3)+(CR22*5)+(CS22*5)+(CT22*20)</f>
        <v>0</v>
      </c>
      <c r="CX22" s="10">
        <f aca="true" t="shared" si="79" ref="CX22:CX33">CU22+CV22+CW22</f>
        <v>0</v>
      </c>
      <c r="CY22" s="11"/>
      <c r="CZ22" s="2"/>
      <c r="DA22" s="3"/>
      <c r="DB22" s="3"/>
      <c r="DC22" s="3"/>
      <c r="DD22" s="3"/>
      <c r="DE22" s="3"/>
      <c r="DF22" s="6">
        <f aca="true" t="shared" si="80" ref="DF22:DF33">CY22+CZ22</f>
        <v>0</v>
      </c>
      <c r="DG22" s="9">
        <f aca="true" t="shared" si="81" ref="DG22:DG33">DA22/2</f>
        <v>0</v>
      </c>
      <c r="DH22" s="3">
        <f aca="true" t="shared" si="82" ref="DH22:DH33">(DB22*3)+(DC22*5)+(DD22*5)+(DE22*20)</f>
        <v>0</v>
      </c>
      <c r="DI22" s="10">
        <f aca="true" t="shared" si="83" ref="DI22:DI33">DF22+DG22+DH22</f>
        <v>0</v>
      </c>
    </row>
    <row r="23" spans="1:113" ht="15">
      <c r="A23" s="13">
        <v>2</v>
      </c>
      <c r="B23" s="44">
        <v>2</v>
      </c>
      <c r="C23" s="38" t="s">
        <v>63</v>
      </c>
      <c r="D23" s="30"/>
      <c r="E23" s="8" t="s">
        <v>43</v>
      </c>
      <c r="F23" s="42">
        <f t="shared" si="42"/>
        <v>358.1443830324598</v>
      </c>
      <c r="G23" s="37">
        <f t="shared" si="43"/>
        <v>139.87</v>
      </c>
      <c r="H23" s="21">
        <f t="shared" si="44"/>
        <v>101.87</v>
      </c>
      <c r="I23" s="7">
        <f t="shared" si="45"/>
        <v>15</v>
      </c>
      <c r="J23" s="24">
        <f t="shared" si="46"/>
        <v>23</v>
      </c>
      <c r="K23" s="25">
        <f t="shared" si="47"/>
        <v>46</v>
      </c>
      <c r="L23" s="11">
        <v>21.73</v>
      </c>
      <c r="M23" s="2"/>
      <c r="N23" s="2"/>
      <c r="O23" s="2"/>
      <c r="P23" s="2"/>
      <c r="Q23" s="2"/>
      <c r="R23" s="2"/>
      <c r="S23" s="3">
        <v>12</v>
      </c>
      <c r="T23" s="3"/>
      <c r="U23" s="3">
        <v>1</v>
      </c>
      <c r="V23" s="3">
        <v>1</v>
      </c>
      <c r="W23" s="12"/>
      <c r="X23" s="6">
        <f t="shared" si="48"/>
        <v>21.73</v>
      </c>
      <c r="Y23" s="9">
        <f t="shared" si="49"/>
        <v>6</v>
      </c>
      <c r="Z23" s="3">
        <f t="shared" si="50"/>
        <v>10</v>
      </c>
      <c r="AA23" s="10">
        <f t="shared" si="51"/>
        <v>37.730000000000004</v>
      </c>
      <c r="AB23" s="42">
        <f t="shared" si="52"/>
        <v>65.25311423270607</v>
      </c>
      <c r="AC23" s="11">
        <v>26.26</v>
      </c>
      <c r="AD23" s="2"/>
      <c r="AE23" s="2"/>
      <c r="AF23" s="2"/>
      <c r="AG23" s="3">
        <v>12</v>
      </c>
      <c r="AH23" s="3"/>
      <c r="AI23" s="3">
        <v>1</v>
      </c>
      <c r="AJ23" s="3"/>
      <c r="AK23" s="3"/>
      <c r="AL23" s="6">
        <f t="shared" si="53"/>
        <v>26.26</v>
      </c>
      <c r="AM23" s="9">
        <f t="shared" si="54"/>
        <v>6</v>
      </c>
      <c r="AN23" s="3">
        <f t="shared" si="55"/>
        <v>5</v>
      </c>
      <c r="AO23" s="10">
        <f t="shared" si="56"/>
        <v>37.260000000000005</v>
      </c>
      <c r="AP23" s="42">
        <f t="shared" si="57"/>
        <v>97.47718733225979</v>
      </c>
      <c r="AQ23" s="11">
        <v>12.47</v>
      </c>
      <c r="AR23" s="2">
        <v>10.34</v>
      </c>
      <c r="AS23" s="2"/>
      <c r="AT23" s="3">
        <v>10</v>
      </c>
      <c r="AU23" s="3"/>
      <c r="AV23" s="3"/>
      <c r="AW23" s="3"/>
      <c r="AX23" s="3"/>
      <c r="AY23" s="6">
        <f t="shared" si="58"/>
        <v>22.810000000000002</v>
      </c>
      <c r="AZ23" s="9">
        <f t="shared" si="59"/>
        <v>5</v>
      </c>
      <c r="BA23" s="3">
        <f t="shared" si="60"/>
        <v>0</v>
      </c>
      <c r="BB23" s="10">
        <f t="shared" si="61"/>
        <v>27.810000000000002</v>
      </c>
      <c r="BC23" s="46">
        <f t="shared" si="62"/>
        <v>100</v>
      </c>
      <c r="BD23" s="11">
        <v>31.07</v>
      </c>
      <c r="BE23" s="2"/>
      <c r="BF23" s="2"/>
      <c r="BG23" s="3">
        <v>12</v>
      </c>
      <c r="BH23" s="3"/>
      <c r="BI23" s="3"/>
      <c r="BJ23" s="3"/>
      <c r="BK23" s="3"/>
      <c r="BL23" s="6">
        <f t="shared" si="63"/>
        <v>31.07</v>
      </c>
      <c r="BM23" s="9">
        <f t="shared" si="64"/>
        <v>6</v>
      </c>
      <c r="BN23" s="3">
        <f t="shared" si="65"/>
        <v>0</v>
      </c>
      <c r="BO23" s="32">
        <f t="shared" si="66"/>
        <v>37.07</v>
      </c>
      <c r="BP23" s="42">
        <f t="shared" si="67"/>
        <v>95.41408146749394</v>
      </c>
      <c r="BQ23" s="11"/>
      <c r="BR23" s="2"/>
      <c r="BS23" s="2"/>
      <c r="BT23" s="3"/>
      <c r="BU23" s="3"/>
      <c r="BV23" s="3"/>
      <c r="BW23" s="3"/>
      <c r="BX23" s="3"/>
      <c r="BY23" s="6">
        <f t="shared" si="68"/>
        <v>0</v>
      </c>
      <c r="BZ23" s="9">
        <f t="shared" si="69"/>
        <v>0</v>
      </c>
      <c r="CA23" s="3">
        <f t="shared" si="70"/>
        <v>0</v>
      </c>
      <c r="CB23" s="10">
        <f t="shared" si="71"/>
        <v>0</v>
      </c>
      <c r="CC23" s="11"/>
      <c r="CD23" s="2"/>
      <c r="CE23" s="3"/>
      <c r="CF23" s="3"/>
      <c r="CG23" s="3"/>
      <c r="CH23" s="3"/>
      <c r="CI23" s="3"/>
      <c r="CJ23" s="6">
        <f t="shared" si="72"/>
        <v>0</v>
      </c>
      <c r="CK23" s="9">
        <f t="shared" si="73"/>
        <v>0</v>
      </c>
      <c r="CL23" s="3">
        <f t="shared" si="74"/>
        <v>0</v>
      </c>
      <c r="CM23" s="10">
        <f t="shared" si="75"/>
        <v>0</v>
      </c>
      <c r="CN23" s="11"/>
      <c r="CO23" s="2"/>
      <c r="CP23" s="3"/>
      <c r="CQ23" s="3"/>
      <c r="CR23" s="3"/>
      <c r="CS23" s="3"/>
      <c r="CT23" s="3"/>
      <c r="CU23" s="6">
        <f t="shared" si="76"/>
        <v>0</v>
      </c>
      <c r="CV23" s="9">
        <f t="shared" si="77"/>
        <v>0</v>
      </c>
      <c r="CW23" s="3">
        <f t="shared" si="78"/>
        <v>0</v>
      </c>
      <c r="CX23" s="10">
        <f t="shared" si="79"/>
        <v>0</v>
      </c>
      <c r="CY23" s="11"/>
      <c r="CZ23" s="2"/>
      <c r="DA23" s="3"/>
      <c r="DB23" s="3"/>
      <c r="DC23" s="3"/>
      <c r="DD23" s="3"/>
      <c r="DE23" s="3"/>
      <c r="DF23" s="6">
        <f t="shared" si="80"/>
        <v>0</v>
      </c>
      <c r="DG23" s="9">
        <f t="shared" si="81"/>
        <v>0</v>
      </c>
      <c r="DH23" s="3">
        <f t="shared" si="82"/>
        <v>0</v>
      </c>
      <c r="DI23" s="10">
        <f t="shared" si="83"/>
        <v>0</v>
      </c>
    </row>
    <row r="24" spans="1:113" ht="15">
      <c r="A24" s="13">
        <v>4</v>
      </c>
      <c r="B24" s="44">
        <v>3</v>
      </c>
      <c r="C24" s="38" t="s">
        <v>61</v>
      </c>
      <c r="D24" s="30"/>
      <c r="E24" s="8" t="s">
        <v>43</v>
      </c>
      <c r="F24" s="42">
        <f t="shared" si="42"/>
        <v>328.99992390695024</v>
      </c>
      <c r="G24" s="37">
        <f t="shared" si="43"/>
        <v>150.93</v>
      </c>
      <c r="H24" s="21">
        <f t="shared" si="44"/>
        <v>112.93</v>
      </c>
      <c r="I24" s="7">
        <f t="shared" si="45"/>
        <v>16</v>
      </c>
      <c r="J24" s="43">
        <f t="shared" si="46"/>
        <v>22</v>
      </c>
      <c r="K24" s="25">
        <f t="shared" si="47"/>
        <v>44</v>
      </c>
      <c r="L24" s="11">
        <v>19.14</v>
      </c>
      <c r="M24" s="2"/>
      <c r="N24" s="2"/>
      <c r="O24" s="2"/>
      <c r="P24" s="2"/>
      <c r="Q24" s="2"/>
      <c r="R24" s="2"/>
      <c r="S24" s="3">
        <v>10</v>
      </c>
      <c r="T24" s="3"/>
      <c r="U24" s="3">
        <v>1</v>
      </c>
      <c r="V24" s="3"/>
      <c r="W24" s="12"/>
      <c r="X24" s="6">
        <f t="shared" si="48"/>
        <v>19.14</v>
      </c>
      <c r="Y24" s="9">
        <f t="shared" si="49"/>
        <v>5</v>
      </c>
      <c r="Z24" s="3">
        <f t="shared" si="50"/>
        <v>5</v>
      </c>
      <c r="AA24" s="10">
        <f t="shared" si="51"/>
        <v>29.14</v>
      </c>
      <c r="AB24" s="42">
        <f t="shared" si="52"/>
        <v>84.48867536032945</v>
      </c>
      <c r="AC24" s="11">
        <v>30.26</v>
      </c>
      <c r="AD24" s="2"/>
      <c r="AE24" s="2"/>
      <c r="AF24" s="2"/>
      <c r="AG24" s="3">
        <v>11</v>
      </c>
      <c r="AH24" s="3">
        <v>1</v>
      </c>
      <c r="AI24" s="3">
        <v>1</v>
      </c>
      <c r="AJ24" s="3"/>
      <c r="AK24" s="3"/>
      <c r="AL24" s="6">
        <f t="shared" si="53"/>
        <v>30.26</v>
      </c>
      <c r="AM24" s="9">
        <f t="shared" si="54"/>
        <v>5.5</v>
      </c>
      <c r="AN24" s="3">
        <f t="shared" si="55"/>
        <v>8</v>
      </c>
      <c r="AO24" s="10">
        <f t="shared" si="56"/>
        <v>43.760000000000005</v>
      </c>
      <c r="AP24" s="42">
        <f t="shared" si="57"/>
        <v>82.99817184643508</v>
      </c>
      <c r="AQ24" s="11">
        <v>14.33</v>
      </c>
      <c r="AR24" s="2">
        <v>12.63</v>
      </c>
      <c r="AS24" s="2"/>
      <c r="AT24" s="3">
        <v>11</v>
      </c>
      <c r="AU24" s="3">
        <v>1</v>
      </c>
      <c r="AV24" s="3"/>
      <c r="AW24" s="3"/>
      <c r="AX24" s="3"/>
      <c r="AY24" s="6">
        <f t="shared" si="58"/>
        <v>26.96</v>
      </c>
      <c r="AZ24" s="9">
        <f t="shared" si="59"/>
        <v>5.5</v>
      </c>
      <c r="BA24" s="3">
        <f t="shared" si="60"/>
        <v>3</v>
      </c>
      <c r="BB24" s="10">
        <f t="shared" si="61"/>
        <v>35.46</v>
      </c>
      <c r="BC24" s="42">
        <f t="shared" si="62"/>
        <v>78.4263959390863</v>
      </c>
      <c r="BD24" s="11">
        <v>36.57</v>
      </c>
      <c r="BE24" s="2"/>
      <c r="BF24" s="2"/>
      <c r="BG24" s="3">
        <v>12</v>
      </c>
      <c r="BH24" s="3"/>
      <c r="BI24" s="3"/>
      <c r="BJ24" s="3"/>
      <c r="BK24" s="3"/>
      <c r="BL24" s="6">
        <f t="shared" si="63"/>
        <v>36.57</v>
      </c>
      <c r="BM24" s="9">
        <f t="shared" si="64"/>
        <v>6</v>
      </c>
      <c r="BN24" s="3">
        <f t="shared" si="65"/>
        <v>0</v>
      </c>
      <c r="BO24" s="32">
        <f t="shared" si="66"/>
        <v>42.57</v>
      </c>
      <c r="BP24" s="42">
        <f t="shared" si="67"/>
        <v>83.08668076109937</v>
      </c>
      <c r="BQ24" s="11"/>
      <c r="BR24" s="2"/>
      <c r="BS24" s="2"/>
      <c r="BT24" s="3"/>
      <c r="BU24" s="3"/>
      <c r="BV24" s="3"/>
      <c r="BW24" s="3"/>
      <c r="BX24" s="3"/>
      <c r="BY24" s="6">
        <f t="shared" si="68"/>
        <v>0</v>
      </c>
      <c r="BZ24" s="9">
        <f t="shared" si="69"/>
        <v>0</v>
      </c>
      <c r="CA24" s="3">
        <f t="shared" si="70"/>
        <v>0</v>
      </c>
      <c r="CB24" s="10">
        <f t="shared" si="71"/>
        <v>0</v>
      </c>
      <c r="CC24" s="11"/>
      <c r="CD24" s="2"/>
      <c r="CE24" s="3"/>
      <c r="CF24" s="3"/>
      <c r="CG24" s="3"/>
      <c r="CH24" s="3"/>
      <c r="CI24" s="3"/>
      <c r="CJ24" s="6">
        <f t="shared" si="72"/>
        <v>0</v>
      </c>
      <c r="CK24" s="9">
        <f t="shared" si="73"/>
        <v>0</v>
      </c>
      <c r="CL24" s="3">
        <f t="shared" si="74"/>
        <v>0</v>
      </c>
      <c r="CM24" s="10">
        <f t="shared" si="75"/>
        <v>0</v>
      </c>
      <c r="CN24" s="11"/>
      <c r="CO24" s="2"/>
      <c r="CP24" s="3"/>
      <c r="CQ24" s="3"/>
      <c r="CR24" s="3"/>
      <c r="CS24" s="3"/>
      <c r="CT24" s="3"/>
      <c r="CU24" s="6">
        <f t="shared" si="76"/>
        <v>0</v>
      </c>
      <c r="CV24" s="9">
        <f t="shared" si="77"/>
        <v>0</v>
      </c>
      <c r="CW24" s="3">
        <f t="shared" si="78"/>
        <v>0</v>
      </c>
      <c r="CX24" s="10">
        <f t="shared" si="79"/>
        <v>0</v>
      </c>
      <c r="CY24" s="11"/>
      <c r="CZ24" s="2"/>
      <c r="DA24" s="3"/>
      <c r="DB24" s="3"/>
      <c r="DC24" s="3"/>
      <c r="DD24" s="3"/>
      <c r="DE24" s="3"/>
      <c r="DF24" s="6">
        <f t="shared" si="80"/>
        <v>0</v>
      </c>
      <c r="DG24" s="9">
        <f t="shared" si="81"/>
        <v>0</v>
      </c>
      <c r="DH24" s="3">
        <f t="shared" si="82"/>
        <v>0</v>
      </c>
      <c r="DI24" s="10">
        <f t="shared" si="83"/>
        <v>0</v>
      </c>
    </row>
    <row r="25" spans="1:113" ht="15">
      <c r="A25" s="13">
        <v>10</v>
      </c>
      <c r="B25" s="44">
        <v>4</v>
      </c>
      <c r="C25" s="38" t="s">
        <v>53</v>
      </c>
      <c r="D25" s="30"/>
      <c r="E25" s="8" t="s">
        <v>43</v>
      </c>
      <c r="F25" s="42">
        <f t="shared" si="42"/>
        <v>273.2879988700866</v>
      </c>
      <c r="G25" s="37">
        <f t="shared" si="43"/>
        <v>185.92</v>
      </c>
      <c r="H25" s="21">
        <f t="shared" si="44"/>
        <v>142.42</v>
      </c>
      <c r="I25" s="7">
        <f t="shared" si="45"/>
        <v>18</v>
      </c>
      <c r="J25" s="24">
        <f t="shared" si="46"/>
        <v>25.5</v>
      </c>
      <c r="K25" s="25">
        <f t="shared" si="47"/>
        <v>51</v>
      </c>
      <c r="L25" s="11">
        <v>29.38</v>
      </c>
      <c r="M25" s="2"/>
      <c r="N25" s="2"/>
      <c r="O25" s="2"/>
      <c r="P25" s="2"/>
      <c r="Q25" s="2"/>
      <c r="R25" s="2"/>
      <c r="S25" s="3">
        <v>17</v>
      </c>
      <c r="T25" s="3"/>
      <c r="U25" s="3">
        <v>3</v>
      </c>
      <c r="V25" s="3"/>
      <c r="W25" s="12"/>
      <c r="X25" s="6">
        <f t="shared" si="48"/>
        <v>29.38</v>
      </c>
      <c r="Y25" s="9">
        <f t="shared" si="49"/>
        <v>8.5</v>
      </c>
      <c r="Z25" s="3">
        <f t="shared" si="50"/>
        <v>15</v>
      </c>
      <c r="AA25" s="10">
        <f t="shared" si="51"/>
        <v>52.879999999999995</v>
      </c>
      <c r="AB25" s="42">
        <f t="shared" si="52"/>
        <v>46.55824508320727</v>
      </c>
      <c r="AC25" s="11">
        <v>43.59</v>
      </c>
      <c r="AD25" s="2"/>
      <c r="AE25" s="2"/>
      <c r="AF25" s="2"/>
      <c r="AG25" s="3">
        <v>9</v>
      </c>
      <c r="AH25" s="3"/>
      <c r="AI25" s="3"/>
      <c r="AJ25" s="3"/>
      <c r="AK25" s="3"/>
      <c r="AL25" s="6">
        <f t="shared" si="53"/>
        <v>43.59</v>
      </c>
      <c r="AM25" s="9">
        <f t="shared" si="54"/>
        <v>4.5</v>
      </c>
      <c r="AN25" s="3">
        <f t="shared" si="55"/>
        <v>0</v>
      </c>
      <c r="AO25" s="10">
        <f t="shared" si="56"/>
        <v>48.09</v>
      </c>
      <c r="AP25" s="42">
        <f t="shared" si="57"/>
        <v>75.52505718444581</v>
      </c>
      <c r="AQ25" s="11">
        <v>14.22</v>
      </c>
      <c r="AR25" s="2">
        <v>13.79</v>
      </c>
      <c r="AS25" s="2"/>
      <c r="AT25" s="3">
        <v>12</v>
      </c>
      <c r="AU25" s="3"/>
      <c r="AV25" s="3"/>
      <c r="AW25" s="3"/>
      <c r="AX25" s="3"/>
      <c r="AY25" s="6">
        <f t="shared" si="58"/>
        <v>28.009999999999998</v>
      </c>
      <c r="AZ25" s="9">
        <f t="shared" si="59"/>
        <v>6</v>
      </c>
      <c r="BA25" s="3">
        <f t="shared" si="60"/>
        <v>0</v>
      </c>
      <c r="BB25" s="10">
        <f t="shared" si="61"/>
        <v>34.01</v>
      </c>
      <c r="BC25" s="42">
        <f t="shared" si="62"/>
        <v>81.7700676271685</v>
      </c>
      <c r="BD25" s="11">
        <v>41.44</v>
      </c>
      <c r="BE25" s="2"/>
      <c r="BF25" s="2"/>
      <c r="BG25" s="3">
        <v>13</v>
      </c>
      <c r="BH25" s="3">
        <v>1</v>
      </c>
      <c r="BI25" s="3"/>
      <c r="BJ25" s="3"/>
      <c r="BK25" s="3"/>
      <c r="BL25" s="6">
        <f t="shared" si="63"/>
        <v>41.44</v>
      </c>
      <c r="BM25" s="9">
        <f t="shared" si="64"/>
        <v>6.5</v>
      </c>
      <c r="BN25" s="3">
        <f t="shared" si="65"/>
        <v>3</v>
      </c>
      <c r="BO25" s="32">
        <f t="shared" si="66"/>
        <v>50.94</v>
      </c>
      <c r="BP25" s="42">
        <f t="shared" si="67"/>
        <v>69.43462897526503</v>
      </c>
      <c r="BQ25" s="11"/>
      <c r="BR25" s="2"/>
      <c r="BS25" s="2"/>
      <c r="BT25" s="3"/>
      <c r="BU25" s="3"/>
      <c r="BV25" s="3"/>
      <c r="BW25" s="3"/>
      <c r="BX25" s="3"/>
      <c r="BY25" s="6">
        <f t="shared" si="68"/>
        <v>0</v>
      </c>
      <c r="BZ25" s="9">
        <f t="shared" si="69"/>
        <v>0</v>
      </c>
      <c r="CA25" s="3">
        <f t="shared" si="70"/>
        <v>0</v>
      </c>
      <c r="CB25" s="10">
        <f t="shared" si="71"/>
        <v>0</v>
      </c>
      <c r="CC25" s="11"/>
      <c r="CD25" s="2"/>
      <c r="CE25" s="3"/>
      <c r="CF25" s="3"/>
      <c r="CG25" s="3"/>
      <c r="CH25" s="3"/>
      <c r="CI25" s="3"/>
      <c r="CJ25" s="6">
        <f t="shared" si="72"/>
        <v>0</v>
      </c>
      <c r="CK25" s="9">
        <f t="shared" si="73"/>
        <v>0</v>
      </c>
      <c r="CL25" s="3">
        <f t="shared" si="74"/>
        <v>0</v>
      </c>
      <c r="CM25" s="10">
        <f t="shared" si="75"/>
        <v>0</v>
      </c>
      <c r="CN25" s="11"/>
      <c r="CO25" s="2"/>
      <c r="CP25" s="3"/>
      <c r="CQ25" s="3"/>
      <c r="CR25" s="3"/>
      <c r="CS25" s="3"/>
      <c r="CT25" s="3"/>
      <c r="CU25" s="6">
        <f t="shared" si="76"/>
        <v>0</v>
      </c>
      <c r="CV25" s="9">
        <f t="shared" si="77"/>
        <v>0</v>
      </c>
      <c r="CW25" s="3">
        <f t="shared" si="78"/>
        <v>0</v>
      </c>
      <c r="CX25" s="10">
        <f t="shared" si="79"/>
        <v>0</v>
      </c>
      <c r="CY25" s="11"/>
      <c r="CZ25" s="2"/>
      <c r="DA25" s="3"/>
      <c r="DB25" s="3"/>
      <c r="DC25" s="3"/>
      <c r="DD25" s="3"/>
      <c r="DE25" s="3"/>
      <c r="DF25" s="6">
        <f t="shared" si="80"/>
        <v>0</v>
      </c>
      <c r="DG25" s="9">
        <f t="shared" si="81"/>
        <v>0</v>
      </c>
      <c r="DH25" s="3">
        <f t="shared" si="82"/>
        <v>0</v>
      </c>
      <c r="DI25" s="10">
        <f t="shared" si="83"/>
        <v>0</v>
      </c>
    </row>
    <row r="26" spans="1:113" ht="15">
      <c r="A26" s="13">
        <v>13</v>
      </c>
      <c r="B26" s="44">
        <v>5</v>
      </c>
      <c r="C26" s="38" t="s">
        <v>64</v>
      </c>
      <c r="D26" s="30"/>
      <c r="E26" s="8" t="s">
        <v>43</v>
      </c>
      <c r="F26" s="42">
        <f t="shared" si="42"/>
        <v>257.4571707066481</v>
      </c>
      <c r="G26" s="37">
        <f t="shared" si="43"/>
        <v>192.85</v>
      </c>
      <c r="H26" s="21">
        <f t="shared" si="44"/>
        <v>119.85</v>
      </c>
      <c r="I26" s="7">
        <f t="shared" si="45"/>
        <v>18</v>
      </c>
      <c r="J26" s="24">
        <f t="shared" si="46"/>
        <v>55</v>
      </c>
      <c r="K26" s="31">
        <f t="shared" si="47"/>
        <v>110</v>
      </c>
      <c r="L26" s="11">
        <v>21.1</v>
      </c>
      <c r="M26" s="2"/>
      <c r="N26" s="2"/>
      <c r="O26" s="2"/>
      <c r="P26" s="2"/>
      <c r="Q26" s="2"/>
      <c r="R26" s="2"/>
      <c r="S26" s="3">
        <v>23</v>
      </c>
      <c r="T26" s="3"/>
      <c r="U26" s="3">
        <v>1</v>
      </c>
      <c r="V26" s="3"/>
      <c r="W26" s="12"/>
      <c r="X26" s="6">
        <f t="shared" si="48"/>
        <v>21.1</v>
      </c>
      <c r="Y26" s="9">
        <f t="shared" si="49"/>
        <v>11.5</v>
      </c>
      <c r="Z26" s="3">
        <f t="shared" si="50"/>
        <v>5</v>
      </c>
      <c r="AA26" s="10">
        <f t="shared" si="51"/>
        <v>37.6</v>
      </c>
      <c r="AB26" s="42">
        <f t="shared" si="52"/>
        <v>65.47872340425532</v>
      </c>
      <c r="AC26" s="11">
        <v>36.53</v>
      </c>
      <c r="AD26" s="2"/>
      <c r="AE26" s="2"/>
      <c r="AF26" s="2"/>
      <c r="AG26" s="3">
        <v>21</v>
      </c>
      <c r="AH26" s="3"/>
      <c r="AI26" s="3">
        <v>1</v>
      </c>
      <c r="AJ26" s="3"/>
      <c r="AK26" s="3"/>
      <c r="AL26" s="6">
        <f t="shared" si="53"/>
        <v>36.53</v>
      </c>
      <c r="AM26" s="9">
        <f t="shared" si="54"/>
        <v>10.5</v>
      </c>
      <c r="AN26" s="3">
        <f t="shared" si="55"/>
        <v>5</v>
      </c>
      <c r="AO26" s="10">
        <f t="shared" si="56"/>
        <v>52.03</v>
      </c>
      <c r="AP26" s="42">
        <f t="shared" si="57"/>
        <v>69.80588122237171</v>
      </c>
      <c r="AQ26" s="11">
        <v>13.46</v>
      </c>
      <c r="AR26" s="2">
        <v>15.11</v>
      </c>
      <c r="AS26" s="2"/>
      <c r="AT26" s="3">
        <v>38</v>
      </c>
      <c r="AU26" s="3">
        <v>1</v>
      </c>
      <c r="AV26" s="3"/>
      <c r="AW26" s="3"/>
      <c r="AX26" s="3"/>
      <c r="AY26" s="6">
        <f t="shared" si="58"/>
        <v>28.57</v>
      </c>
      <c r="AZ26" s="9">
        <f t="shared" si="59"/>
        <v>19</v>
      </c>
      <c r="BA26" s="3">
        <f t="shared" si="60"/>
        <v>3</v>
      </c>
      <c r="BB26" s="10">
        <f t="shared" si="61"/>
        <v>50.57</v>
      </c>
      <c r="BC26" s="42">
        <f t="shared" si="62"/>
        <v>54.993078900533924</v>
      </c>
      <c r="BD26" s="11">
        <v>33.65</v>
      </c>
      <c r="BE26" s="2"/>
      <c r="BF26" s="2"/>
      <c r="BG26" s="3">
        <v>28</v>
      </c>
      <c r="BH26" s="3"/>
      <c r="BI26" s="3"/>
      <c r="BJ26" s="3">
        <v>1</v>
      </c>
      <c r="BK26" s="3"/>
      <c r="BL26" s="6">
        <f t="shared" si="63"/>
        <v>33.65</v>
      </c>
      <c r="BM26" s="9">
        <f t="shared" si="64"/>
        <v>14</v>
      </c>
      <c r="BN26" s="3">
        <f t="shared" si="65"/>
        <v>5</v>
      </c>
      <c r="BO26" s="32">
        <f t="shared" si="66"/>
        <v>52.65</v>
      </c>
      <c r="BP26" s="42">
        <f t="shared" si="67"/>
        <v>67.17948717948718</v>
      </c>
      <c r="BQ26" s="11"/>
      <c r="BR26" s="2"/>
      <c r="BS26" s="2"/>
      <c r="BT26" s="3"/>
      <c r="BU26" s="3"/>
      <c r="BV26" s="3"/>
      <c r="BW26" s="3"/>
      <c r="BX26" s="3"/>
      <c r="BY26" s="6">
        <f t="shared" si="68"/>
        <v>0</v>
      </c>
      <c r="BZ26" s="9">
        <f t="shared" si="69"/>
        <v>0</v>
      </c>
      <c r="CA26" s="3">
        <f t="shared" si="70"/>
        <v>0</v>
      </c>
      <c r="CB26" s="10">
        <f t="shared" si="71"/>
        <v>0</v>
      </c>
      <c r="CC26" s="11"/>
      <c r="CD26" s="2"/>
      <c r="CE26" s="3"/>
      <c r="CF26" s="3"/>
      <c r="CG26" s="3"/>
      <c r="CH26" s="3"/>
      <c r="CI26" s="3"/>
      <c r="CJ26" s="6">
        <f t="shared" si="72"/>
        <v>0</v>
      </c>
      <c r="CK26" s="9">
        <f t="shared" si="73"/>
        <v>0</v>
      </c>
      <c r="CL26" s="3">
        <f t="shared" si="74"/>
        <v>0</v>
      </c>
      <c r="CM26" s="10">
        <f t="shared" si="75"/>
        <v>0</v>
      </c>
      <c r="CN26" s="11"/>
      <c r="CO26" s="2"/>
      <c r="CP26" s="3"/>
      <c r="CQ26" s="3"/>
      <c r="CR26" s="3"/>
      <c r="CS26" s="3"/>
      <c r="CT26" s="3"/>
      <c r="CU26" s="6">
        <f t="shared" si="76"/>
        <v>0</v>
      </c>
      <c r="CV26" s="9">
        <f t="shared" si="77"/>
        <v>0</v>
      </c>
      <c r="CW26" s="3">
        <f t="shared" si="78"/>
        <v>0</v>
      </c>
      <c r="CX26" s="10">
        <f t="shared" si="79"/>
        <v>0</v>
      </c>
      <c r="CY26" s="11"/>
      <c r="CZ26" s="2"/>
      <c r="DA26" s="3"/>
      <c r="DB26" s="3"/>
      <c r="DC26" s="3"/>
      <c r="DD26" s="3"/>
      <c r="DE26" s="3"/>
      <c r="DF26" s="6">
        <f t="shared" si="80"/>
        <v>0</v>
      </c>
      <c r="DG26" s="9">
        <f t="shared" si="81"/>
        <v>0</v>
      </c>
      <c r="DH26" s="3">
        <f t="shared" si="82"/>
        <v>0</v>
      </c>
      <c r="DI26" s="10">
        <f t="shared" si="83"/>
        <v>0</v>
      </c>
    </row>
    <row r="27" spans="1:113" ht="15">
      <c r="A27" s="13">
        <v>14</v>
      </c>
      <c r="B27" s="44">
        <v>6</v>
      </c>
      <c r="C27" s="38" t="s">
        <v>47</v>
      </c>
      <c r="D27" s="8"/>
      <c r="E27" s="8" t="s">
        <v>43</v>
      </c>
      <c r="F27" s="42">
        <f t="shared" si="42"/>
        <v>249.09859372613434</v>
      </c>
      <c r="G27" s="37">
        <f t="shared" si="43"/>
        <v>198.75</v>
      </c>
      <c r="H27" s="21">
        <f t="shared" si="44"/>
        <v>155.25</v>
      </c>
      <c r="I27" s="7">
        <f t="shared" si="45"/>
        <v>18</v>
      </c>
      <c r="J27" s="24">
        <f t="shared" si="46"/>
        <v>25.5</v>
      </c>
      <c r="K27" s="25">
        <f t="shared" si="47"/>
        <v>51</v>
      </c>
      <c r="L27" s="11">
        <v>35.1</v>
      </c>
      <c r="M27" s="2"/>
      <c r="N27" s="2"/>
      <c r="O27" s="2"/>
      <c r="P27" s="2"/>
      <c r="Q27" s="2"/>
      <c r="R27" s="2"/>
      <c r="S27" s="3">
        <v>8</v>
      </c>
      <c r="T27" s="3"/>
      <c r="U27" s="3">
        <v>1</v>
      </c>
      <c r="V27" s="3"/>
      <c r="W27" s="12"/>
      <c r="X27" s="6">
        <f t="shared" si="48"/>
        <v>35.1</v>
      </c>
      <c r="Y27" s="9">
        <f t="shared" si="49"/>
        <v>4</v>
      </c>
      <c r="Z27" s="3">
        <f t="shared" si="50"/>
        <v>5</v>
      </c>
      <c r="AA27" s="10">
        <f t="shared" si="51"/>
        <v>44.1</v>
      </c>
      <c r="AB27" s="42">
        <f t="shared" si="52"/>
        <v>55.82766439909297</v>
      </c>
      <c r="AC27" s="11">
        <v>41.39</v>
      </c>
      <c r="AD27" s="2"/>
      <c r="AE27" s="2"/>
      <c r="AF27" s="2"/>
      <c r="AG27" s="3">
        <v>15</v>
      </c>
      <c r="AH27" s="3"/>
      <c r="AI27" s="3">
        <v>2</v>
      </c>
      <c r="AJ27" s="3"/>
      <c r="AK27" s="3"/>
      <c r="AL27" s="6">
        <f t="shared" si="53"/>
        <v>41.39</v>
      </c>
      <c r="AM27" s="9">
        <f t="shared" si="54"/>
        <v>7.5</v>
      </c>
      <c r="AN27" s="3">
        <f t="shared" si="55"/>
        <v>10</v>
      </c>
      <c r="AO27" s="10">
        <f t="shared" si="56"/>
        <v>58.89</v>
      </c>
      <c r="AP27" s="42">
        <f t="shared" si="57"/>
        <v>61.67430803192393</v>
      </c>
      <c r="AQ27" s="11">
        <v>19.52</v>
      </c>
      <c r="AR27" s="2">
        <v>14.57</v>
      </c>
      <c r="AS27" s="2"/>
      <c r="AT27" s="3">
        <v>19</v>
      </c>
      <c r="AU27" s="3"/>
      <c r="AV27" s="3"/>
      <c r="AW27" s="3"/>
      <c r="AX27" s="3"/>
      <c r="AY27" s="6">
        <f t="shared" si="58"/>
        <v>34.09</v>
      </c>
      <c r="AZ27" s="9">
        <f t="shared" si="59"/>
        <v>9.5</v>
      </c>
      <c r="BA27" s="3">
        <f t="shared" si="60"/>
        <v>0</v>
      </c>
      <c r="BB27" s="10">
        <f t="shared" si="61"/>
        <v>43.59</v>
      </c>
      <c r="BC27" s="42">
        <f t="shared" si="62"/>
        <v>63.79903647625602</v>
      </c>
      <c r="BD27" s="11">
        <v>44.67</v>
      </c>
      <c r="BE27" s="2"/>
      <c r="BF27" s="2"/>
      <c r="BG27" s="3">
        <v>9</v>
      </c>
      <c r="BH27" s="3">
        <v>1</v>
      </c>
      <c r="BI27" s="3"/>
      <c r="BJ27" s="3"/>
      <c r="BK27" s="3"/>
      <c r="BL27" s="6">
        <f t="shared" si="63"/>
        <v>44.67</v>
      </c>
      <c r="BM27" s="9">
        <f t="shared" si="64"/>
        <v>4.5</v>
      </c>
      <c r="BN27" s="3">
        <f t="shared" si="65"/>
        <v>3</v>
      </c>
      <c r="BO27" s="10">
        <f t="shared" si="66"/>
        <v>52.17</v>
      </c>
      <c r="BP27" s="42">
        <f t="shared" si="67"/>
        <v>67.79758481886142</v>
      </c>
      <c r="BQ27" s="11"/>
      <c r="BR27" s="2"/>
      <c r="BS27" s="2"/>
      <c r="BT27" s="3"/>
      <c r="BU27" s="3"/>
      <c r="BV27" s="3"/>
      <c r="BW27" s="3"/>
      <c r="BX27" s="3"/>
      <c r="BY27" s="6">
        <f t="shared" si="68"/>
        <v>0</v>
      </c>
      <c r="BZ27" s="9">
        <f t="shared" si="69"/>
        <v>0</v>
      </c>
      <c r="CA27" s="3">
        <f t="shared" si="70"/>
        <v>0</v>
      </c>
      <c r="CB27" s="10">
        <f t="shared" si="71"/>
        <v>0</v>
      </c>
      <c r="CC27" s="11"/>
      <c r="CD27" s="2"/>
      <c r="CE27" s="3"/>
      <c r="CF27" s="3"/>
      <c r="CG27" s="3"/>
      <c r="CH27" s="3"/>
      <c r="CI27" s="3"/>
      <c r="CJ27" s="6">
        <f t="shared" si="72"/>
        <v>0</v>
      </c>
      <c r="CK27" s="9">
        <f t="shared" si="73"/>
        <v>0</v>
      </c>
      <c r="CL27" s="3">
        <f t="shared" si="74"/>
        <v>0</v>
      </c>
      <c r="CM27" s="10">
        <f t="shared" si="75"/>
        <v>0</v>
      </c>
      <c r="CN27" s="11"/>
      <c r="CO27" s="2"/>
      <c r="CP27" s="3"/>
      <c r="CQ27" s="3"/>
      <c r="CR27" s="3"/>
      <c r="CS27" s="3"/>
      <c r="CT27" s="3"/>
      <c r="CU27" s="6">
        <f t="shared" si="76"/>
        <v>0</v>
      </c>
      <c r="CV27" s="9">
        <f t="shared" si="77"/>
        <v>0</v>
      </c>
      <c r="CW27" s="3">
        <f t="shared" si="78"/>
        <v>0</v>
      </c>
      <c r="CX27" s="10">
        <f t="shared" si="79"/>
        <v>0</v>
      </c>
      <c r="CY27" s="11"/>
      <c r="CZ27" s="2"/>
      <c r="DA27" s="3"/>
      <c r="DB27" s="3"/>
      <c r="DC27" s="3"/>
      <c r="DD27" s="3"/>
      <c r="DE27" s="3"/>
      <c r="DF27" s="6">
        <f t="shared" si="80"/>
        <v>0</v>
      </c>
      <c r="DG27" s="9">
        <f t="shared" si="81"/>
        <v>0</v>
      </c>
      <c r="DH27" s="3">
        <f t="shared" si="82"/>
        <v>0</v>
      </c>
      <c r="DI27" s="10">
        <f t="shared" si="83"/>
        <v>0</v>
      </c>
    </row>
    <row r="28" spans="1:113" ht="15">
      <c r="A28" s="13">
        <v>15</v>
      </c>
      <c r="B28" s="44">
        <v>7</v>
      </c>
      <c r="C28" s="38" t="s">
        <v>56</v>
      </c>
      <c r="D28" s="30"/>
      <c r="E28" s="8" t="s">
        <v>43</v>
      </c>
      <c r="F28" s="42">
        <f t="shared" si="42"/>
        <v>245.22891371939357</v>
      </c>
      <c r="G28" s="37">
        <f t="shared" si="43"/>
        <v>203.36</v>
      </c>
      <c r="H28" s="21">
        <f t="shared" si="44"/>
        <v>143.36</v>
      </c>
      <c r="I28" s="7">
        <f t="shared" si="45"/>
        <v>20</v>
      </c>
      <c r="J28" s="24">
        <f t="shared" si="46"/>
        <v>40</v>
      </c>
      <c r="K28" s="25">
        <f t="shared" si="47"/>
        <v>80</v>
      </c>
      <c r="L28" s="11">
        <v>27.01</v>
      </c>
      <c r="M28" s="2"/>
      <c r="N28" s="2"/>
      <c r="O28" s="2"/>
      <c r="P28" s="2"/>
      <c r="Q28" s="34"/>
      <c r="R28" s="2"/>
      <c r="S28" s="3">
        <v>24</v>
      </c>
      <c r="T28" s="3"/>
      <c r="U28" s="3">
        <v>2</v>
      </c>
      <c r="V28" s="3">
        <v>1</v>
      </c>
      <c r="W28" s="12"/>
      <c r="X28" s="6">
        <f t="shared" si="48"/>
        <v>27.01</v>
      </c>
      <c r="Y28" s="9">
        <f t="shared" si="49"/>
        <v>12</v>
      </c>
      <c r="Z28" s="3">
        <f t="shared" si="50"/>
        <v>15</v>
      </c>
      <c r="AA28" s="10">
        <f t="shared" si="51"/>
        <v>54.010000000000005</v>
      </c>
      <c r="AB28" s="42">
        <f t="shared" si="52"/>
        <v>45.58415108313275</v>
      </c>
      <c r="AC28" s="11">
        <v>37.75</v>
      </c>
      <c r="AD28" s="2"/>
      <c r="AE28" s="2"/>
      <c r="AF28" s="2"/>
      <c r="AG28" s="3">
        <v>25</v>
      </c>
      <c r="AH28" s="3"/>
      <c r="AI28" s="3">
        <v>1</v>
      </c>
      <c r="AJ28" s="3"/>
      <c r="AK28" s="3"/>
      <c r="AL28" s="6">
        <f t="shared" si="53"/>
        <v>37.75</v>
      </c>
      <c r="AM28" s="9">
        <f t="shared" si="54"/>
        <v>12.5</v>
      </c>
      <c r="AN28" s="3">
        <f t="shared" si="55"/>
        <v>5</v>
      </c>
      <c r="AO28" s="10">
        <f t="shared" si="56"/>
        <v>55.25</v>
      </c>
      <c r="AP28" s="42">
        <f t="shared" si="57"/>
        <v>65.73755656108598</v>
      </c>
      <c r="AQ28" s="11">
        <v>19.35</v>
      </c>
      <c r="AR28" s="2">
        <v>16.05</v>
      </c>
      <c r="AS28" s="2"/>
      <c r="AT28" s="3">
        <v>15</v>
      </c>
      <c r="AU28" s="3"/>
      <c r="AV28" s="3"/>
      <c r="AW28" s="3"/>
      <c r="AX28" s="3"/>
      <c r="AY28" s="6">
        <f t="shared" si="58"/>
        <v>35.400000000000006</v>
      </c>
      <c r="AZ28" s="9">
        <f t="shared" si="59"/>
        <v>7.5</v>
      </c>
      <c r="BA28" s="3">
        <f t="shared" si="60"/>
        <v>0</v>
      </c>
      <c r="BB28" s="10">
        <f t="shared" si="61"/>
        <v>42.900000000000006</v>
      </c>
      <c r="BC28" s="42">
        <f t="shared" si="62"/>
        <v>64.82517482517483</v>
      </c>
      <c r="BD28" s="11">
        <v>43.2</v>
      </c>
      <c r="BE28" s="2"/>
      <c r="BF28" s="2"/>
      <c r="BG28" s="3">
        <v>16</v>
      </c>
      <c r="BH28" s="3"/>
      <c r="BI28" s="3"/>
      <c r="BJ28" s="3"/>
      <c r="BK28" s="3"/>
      <c r="BL28" s="6">
        <f t="shared" si="63"/>
        <v>43.2</v>
      </c>
      <c r="BM28" s="9">
        <f t="shared" si="64"/>
        <v>8</v>
      </c>
      <c r="BN28" s="3">
        <f t="shared" si="65"/>
        <v>0</v>
      </c>
      <c r="BO28" s="32">
        <f t="shared" si="66"/>
        <v>51.2</v>
      </c>
      <c r="BP28" s="42">
        <f t="shared" si="67"/>
        <v>69.08203125000001</v>
      </c>
      <c r="BQ28" s="11"/>
      <c r="BR28" s="2"/>
      <c r="BS28" s="2"/>
      <c r="BT28" s="3"/>
      <c r="BU28" s="3"/>
      <c r="BV28" s="3"/>
      <c r="BW28" s="3"/>
      <c r="BX28" s="3"/>
      <c r="BY28" s="6">
        <f t="shared" si="68"/>
        <v>0</v>
      </c>
      <c r="BZ28" s="9">
        <f t="shared" si="69"/>
        <v>0</v>
      </c>
      <c r="CA28" s="3">
        <f t="shared" si="70"/>
        <v>0</v>
      </c>
      <c r="CB28" s="10">
        <f t="shared" si="71"/>
        <v>0</v>
      </c>
      <c r="CC28" s="11"/>
      <c r="CD28" s="2"/>
      <c r="CE28" s="3"/>
      <c r="CF28" s="3"/>
      <c r="CG28" s="3"/>
      <c r="CH28" s="3"/>
      <c r="CI28" s="3"/>
      <c r="CJ28" s="6">
        <f t="shared" si="72"/>
        <v>0</v>
      </c>
      <c r="CK28" s="9">
        <f t="shared" si="73"/>
        <v>0</v>
      </c>
      <c r="CL28" s="3">
        <f t="shared" si="74"/>
        <v>0</v>
      </c>
      <c r="CM28" s="10">
        <f t="shared" si="75"/>
        <v>0</v>
      </c>
      <c r="CN28" s="11"/>
      <c r="CO28" s="2"/>
      <c r="CP28" s="3"/>
      <c r="CQ28" s="3"/>
      <c r="CR28" s="3"/>
      <c r="CS28" s="3"/>
      <c r="CT28" s="3"/>
      <c r="CU28" s="6">
        <f t="shared" si="76"/>
        <v>0</v>
      </c>
      <c r="CV28" s="9">
        <f t="shared" si="77"/>
        <v>0</v>
      </c>
      <c r="CW28" s="3">
        <f t="shared" si="78"/>
        <v>0</v>
      </c>
      <c r="CX28" s="10">
        <f t="shared" si="79"/>
        <v>0</v>
      </c>
      <c r="CY28" s="11"/>
      <c r="CZ28" s="2"/>
      <c r="DA28" s="3"/>
      <c r="DB28" s="3"/>
      <c r="DC28" s="3"/>
      <c r="DD28" s="3"/>
      <c r="DE28" s="3"/>
      <c r="DF28" s="6">
        <f t="shared" si="80"/>
        <v>0</v>
      </c>
      <c r="DG28" s="9">
        <f t="shared" si="81"/>
        <v>0</v>
      </c>
      <c r="DH28" s="3">
        <f t="shared" si="82"/>
        <v>0</v>
      </c>
      <c r="DI28" s="10">
        <f t="shared" si="83"/>
        <v>0</v>
      </c>
    </row>
    <row r="29" spans="1:113" ht="15">
      <c r="A29" s="13">
        <v>18</v>
      </c>
      <c r="B29" s="44">
        <v>8</v>
      </c>
      <c r="C29" s="38" t="s">
        <v>44</v>
      </c>
      <c r="D29" s="8"/>
      <c r="E29" s="8" t="s">
        <v>43</v>
      </c>
      <c r="F29" s="42">
        <f t="shared" si="42"/>
        <v>211.58094698599245</v>
      </c>
      <c r="G29" s="37">
        <f t="shared" si="43"/>
        <v>234.1</v>
      </c>
      <c r="H29" s="21">
        <f t="shared" si="44"/>
        <v>165.6</v>
      </c>
      <c r="I29" s="7">
        <f t="shared" si="45"/>
        <v>24</v>
      </c>
      <c r="J29" s="24">
        <f t="shared" si="46"/>
        <v>44.5</v>
      </c>
      <c r="K29" s="25">
        <f t="shared" si="47"/>
        <v>89</v>
      </c>
      <c r="L29" s="11">
        <v>31.57</v>
      </c>
      <c r="M29" s="2"/>
      <c r="N29" s="2"/>
      <c r="O29" s="2"/>
      <c r="P29" s="2"/>
      <c r="Q29" s="2"/>
      <c r="R29" s="2"/>
      <c r="S29" s="3">
        <v>24</v>
      </c>
      <c r="T29" s="3">
        <v>1</v>
      </c>
      <c r="U29" s="3">
        <v>1</v>
      </c>
      <c r="V29" s="3"/>
      <c r="W29" s="12"/>
      <c r="X29" s="6">
        <f t="shared" si="48"/>
        <v>31.57</v>
      </c>
      <c r="Y29" s="9">
        <f t="shared" si="49"/>
        <v>12</v>
      </c>
      <c r="Z29" s="3">
        <f t="shared" si="50"/>
        <v>8</v>
      </c>
      <c r="AA29" s="10">
        <f t="shared" si="51"/>
        <v>51.57</v>
      </c>
      <c r="AB29" s="42">
        <f t="shared" si="52"/>
        <v>47.740934651929415</v>
      </c>
      <c r="AC29" s="11">
        <v>47.47</v>
      </c>
      <c r="AD29" s="2"/>
      <c r="AE29" s="2"/>
      <c r="AF29" s="2"/>
      <c r="AG29" s="3">
        <v>12</v>
      </c>
      <c r="AH29" s="3">
        <v>2</v>
      </c>
      <c r="AI29" s="3">
        <v>1</v>
      </c>
      <c r="AJ29" s="3"/>
      <c r="AK29" s="3"/>
      <c r="AL29" s="6">
        <f t="shared" si="53"/>
        <v>47.47</v>
      </c>
      <c r="AM29" s="9">
        <f t="shared" si="54"/>
        <v>6</v>
      </c>
      <c r="AN29" s="3">
        <f t="shared" si="55"/>
        <v>11</v>
      </c>
      <c r="AO29" s="10">
        <f t="shared" si="56"/>
        <v>64.47</v>
      </c>
      <c r="AP29" s="42">
        <f t="shared" si="57"/>
        <v>56.336280440514976</v>
      </c>
      <c r="AQ29" s="11">
        <v>21.4</v>
      </c>
      <c r="AR29" s="2">
        <v>15.85</v>
      </c>
      <c r="AS29" s="2"/>
      <c r="AT29" s="3">
        <v>26</v>
      </c>
      <c r="AU29" s="3"/>
      <c r="AV29" s="3"/>
      <c r="AW29" s="3"/>
      <c r="AX29" s="3"/>
      <c r="AY29" s="6">
        <f t="shared" si="58"/>
        <v>37.25</v>
      </c>
      <c r="AZ29" s="9">
        <f t="shared" si="59"/>
        <v>13</v>
      </c>
      <c r="BA29" s="3">
        <f t="shared" si="60"/>
        <v>0</v>
      </c>
      <c r="BB29" s="10">
        <f t="shared" si="61"/>
        <v>50.25</v>
      </c>
      <c r="BC29" s="42">
        <f t="shared" si="62"/>
        <v>55.343283582089555</v>
      </c>
      <c r="BD29" s="11">
        <v>49.31</v>
      </c>
      <c r="BE29" s="2"/>
      <c r="BF29" s="2"/>
      <c r="BG29" s="3">
        <v>27</v>
      </c>
      <c r="BH29" s="3"/>
      <c r="BI29" s="3"/>
      <c r="BJ29" s="3">
        <v>1</v>
      </c>
      <c r="BK29" s="3"/>
      <c r="BL29" s="6">
        <f t="shared" si="63"/>
        <v>49.31</v>
      </c>
      <c r="BM29" s="9">
        <f t="shared" si="64"/>
        <v>13.5</v>
      </c>
      <c r="BN29" s="3">
        <f t="shared" si="65"/>
        <v>5</v>
      </c>
      <c r="BO29" s="10">
        <f t="shared" si="66"/>
        <v>67.81</v>
      </c>
      <c r="BP29" s="42">
        <f t="shared" si="67"/>
        <v>52.160448311458495</v>
      </c>
      <c r="BQ29" s="11"/>
      <c r="BR29" s="2"/>
      <c r="BS29" s="2"/>
      <c r="BT29" s="3"/>
      <c r="BU29" s="3"/>
      <c r="BV29" s="3"/>
      <c r="BW29" s="3"/>
      <c r="BX29" s="3"/>
      <c r="BY29" s="6">
        <f t="shared" si="68"/>
        <v>0</v>
      </c>
      <c r="BZ29" s="9">
        <f t="shared" si="69"/>
        <v>0</v>
      </c>
      <c r="CA29" s="3">
        <f t="shared" si="70"/>
        <v>0</v>
      </c>
      <c r="CB29" s="10">
        <f t="shared" si="71"/>
        <v>0</v>
      </c>
      <c r="CC29" s="11"/>
      <c r="CD29" s="2"/>
      <c r="CE29" s="3"/>
      <c r="CF29" s="3"/>
      <c r="CG29" s="3"/>
      <c r="CH29" s="3"/>
      <c r="CI29" s="3"/>
      <c r="CJ29" s="6">
        <f t="shared" si="72"/>
        <v>0</v>
      </c>
      <c r="CK29" s="9">
        <f t="shared" si="73"/>
        <v>0</v>
      </c>
      <c r="CL29" s="3">
        <f t="shared" si="74"/>
        <v>0</v>
      </c>
      <c r="CM29" s="10">
        <f t="shared" si="75"/>
        <v>0</v>
      </c>
      <c r="CN29" s="11"/>
      <c r="CO29" s="2"/>
      <c r="CP29" s="3"/>
      <c r="CQ29" s="3"/>
      <c r="CR29" s="3"/>
      <c r="CS29" s="3"/>
      <c r="CT29" s="3"/>
      <c r="CU29" s="6">
        <f t="shared" si="76"/>
        <v>0</v>
      </c>
      <c r="CV29" s="9">
        <f t="shared" si="77"/>
        <v>0</v>
      </c>
      <c r="CW29" s="3">
        <f t="shared" si="78"/>
        <v>0</v>
      </c>
      <c r="CX29" s="10">
        <f t="shared" si="79"/>
        <v>0</v>
      </c>
      <c r="CY29" s="11"/>
      <c r="CZ29" s="2"/>
      <c r="DA29" s="3"/>
      <c r="DB29" s="3"/>
      <c r="DC29" s="3"/>
      <c r="DD29" s="3"/>
      <c r="DE29" s="3"/>
      <c r="DF29" s="6">
        <f t="shared" si="80"/>
        <v>0</v>
      </c>
      <c r="DG29" s="9">
        <f t="shared" si="81"/>
        <v>0</v>
      </c>
      <c r="DH29" s="3">
        <f t="shared" si="82"/>
        <v>0</v>
      </c>
      <c r="DI29" s="10">
        <f t="shared" si="83"/>
        <v>0</v>
      </c>
    </row>
    <row r="30" spans="1:113" ht="15">
      <c r="A30" s="13">
        <v>19</v>
      </c>
      <c r="B30" s="44">
        <v>9</v>
      </c>
      <c r="C30" s="38" t="s">
        <v>42</v>
      </c>
      <c r="D30" s="30"/>
      <c r="E30" s="8" t="s">
        <v>43</v>
      </c>
      <c r="F30" s="42">
        <f t="shared" si="42"/>
        <v>206.26406817120233</v>
      </c>
      <c r="G30" s="37">
        <f t="shared" si="43"/>
        <v>240.16000000000003</v>
      </c>
      <c r="H30" s="21">
        <f t="shared" si="44"/>
        <v>161.66000000000003</v>
      </c>
      <c r="I30" s="7">
        <f t="shared" si="45"/>
        <v>18</v>
      </c>
      <c r="J30" s="24">
        <f t="shared" si="46"/>
        <v>60.5</v>
      </c>
      <c r="K30" s="25">
        <f t="shared" si="47"/>
        <v>121</v>
      </c>
      <c r="L30" s="11">
        <v>32.43</v>
      </c>
      <c r="M30" s="2"/>
      <c r="N30" s="2"/>
      <c r="O30" s="2"/>
      <c r="P30" s="2"/>
      <c r="Q30" s="2"/>
      <c r="R30" s="2"/>
      <c r="S30" s="3">
        <v>22</v>
      </c>
      <c r="T30" s="3"/>
      <c r="U30" s="3"/>
      <c r="V30" s="3">
        <v>1</v>
      </c>
      <c r="W30" s="12"/>
      <c r="X30" s="6">
        <f t="shared" si="48"/>
        <v>32.43</v>
      </c>
      <c r="Y30" s="9">
        <f t="shared" si="49"/>
        <v>11</v>
      </c>
      <c r="Z30" s="3">
        <f t="shared" si="50"/>
        <v>5</v>
      </c>
      <c r="AA30" s="10">
        <f t="shared" si="51"/>
        <v>48.43</v>
      </c>
      <c r="AB30" s="42">
        <f t="shared" si="52"/>
        <v>50.83625851744786</v>
      </c>
      <c r="AC30" s="11">
        <v>46.97</v>
      </c>
      <c r="AD30" s="2"/>
      <c r="AE30" s="2"/>
      <c r="AF30" s="2"/>
      <c r="AG30" s="3">
        <v>23</v>
      </c>
      <c r="AH30" s="3"/>
      <c r="AI30" s="3">
        <v>1</v>
      </c>
      <c r="AJ30" s="3"/>
      <c r="AK30" s="3"/>
      <c r="AL30" s="6">
        <f t="shared" si="53"/>
        <v>46.97</v>
      </c>
      <c r="AM30" s="9">
        <f t="shared" si="54"/>
        <v>11.5</v>
      </c>
      <c r="AN30" s="3">
        <f t="shared" si="55"/>
        <v>5</v>
      </c>
      <c r="AO30" s="10">
        <f t="shared" si="56"/>
        <v>63.47</v>
      </c>
      <c r="AP30" s="42">
        <f t="shared" si="57"/>
        <v>57.223885300141795</v>
      </c>
      <c r="AQ30" s="11">
        <v>16.18</v>
      </c>
      <c r="AR30" s="2">
        <v>19.38</v>
      </c>
      <c r="AS30" s="2"/>
      <c r="AT30" s="3">
        <v>46</v>
      </c>
      <c r="AU30" s="3">
        <v>1</v>
      </c>
      <c r="AV30" s="3"/>
      <c r="AW30" s="3"/>
      <c r="AX30" s="3"/>
      <c r="AY30" s="6">
        <f t="shared" si="58"/>
        <v>35.56</v>
      </c>
      <c r="AZ30" s="9">
        <f t="shared" si="59"/>
        <v>23</v>
      </c>
      <c r="BA30" s="3">
        <f t="shared" si="60"/>
        <v>3</v>
      </c>
      <c r="BB30" s="10">
        <f t="shared" si="61"/>
        <v>61.56</v>
      </c>
      <c r="BC30" s="42">
        <f t="shared" si="62"/>
        <v>45.17543859649123</v>
      </c>
      <c r="BD30" s="11">
        <v>46.7</v>
      </c>
      <c r="BF30" s="2"/>
      <c r="BG30" s="3">
        <v>30</v>
      </c>
      <c r="BH30" s="3"/>
      <c r="BI30" s="3"/>
      <c r="BJ30" s="3">
        <v>1</v>
      </c>
      <c r="BK30" s="3"/>
      <c r="BL30" s="6">
        <v>46.7</v>
      </c>
      <c r="BM30" s="9">
        <f t="shared" si="64"/>
        <v>15</v>
      </c>
      <c r="BN30" s="3">
        <f t="shared" si="65"/>
        <v>5</v>
      </c>
      <c r="BO30" s="10">
        <f t="shared" si="66"/>
        <v>66.7</v>
      </c>
      <c r="BP30" s="42">
        <f t="shared" si="67"/>
        <v>53.028485757121445</v>
      </c>
      <c r="BQ30" s="11"/>
      <c r="BR30" s="2"/>
      <c r="BS30" s="2"/>
      <c r="BT30" s="3"/>
      <c r="BU30" s="3"/>
      <c r="BV30" s="3"/>
      <c r="BW30" s="3"/>
      <c r="BX30" s="3"/>
      <c r="BY30" s="6">
        <f t="shared" si="68"/>
        <v>0</v>
      </c>
      <c r="BZ30" s="9">
        <f t="shared" si="69"/>
        <v>0</v>
      </c>
      <c r="CA30" s="3">
        <f t="shared" si="70"/>
        <v>0</v>
      </c>
      <c r="CB30" s="10">
        <f t="shared" si="71"/>
        <v>0</v>
      </c>
      <c r="CC30" s="11"/>
      <c r="CD30" s="2"/>
      <c r="CE30" s="3"/>
      <c r="CF30" s="3"/>
      <c r="CG30" s="3"/>
      <c r="CH30" s="3"/>
      <c r="CI30" s="3"/>
      <c r="CJ30" s="6">
        <f t="shared" si="72"/>
        <v>0</v>
      </c>
      <c r="CK30" s="9">
        <f t="shared" si="73"/>
        <v>0</v>
      </c>
      <c r="CL30" s="3">
        <f t="shared" si="74"/>
        <v>0</v>
      </c>
      <c r="CM30" s="10">
        <f t="shared" si="75"/>
        <v>0</v>
      </c>
      <c r="CN30" s="11"/>
      <c r="CO30" s="2"/>
      <c r="CP30" s="3"/>
      <c r="CQ30" s="3"/>
      <c r="CR30" s="3"/>
      <c r="CS30" s="3"/>
      <c r="CT30" s="3"/>
      <c r="CU30" s="6">
        <f t="shared" si="76"/>
        <v>0</v>
      </c>
      <c r="CV30" s="9">
        <f t="shared" si="77"/>
        <v>0</v>
      </c>
      <c r="CW30" s="3">
        <f t="shared" si="78"/>
        <v>0</v>
      </c>
      <c r="CX30" s="10">
        <f t="shared" si="79"/>
        <v>0</v>
      </c>
      <c r="CY30" s="11"/>
      <c r="CZ30" s="2"/>
      <c r="DA30" s="3"/>
      <c r="DB30" s="3"/>
      <c r="DC30" s="3"/>
      <c r="DD30" s="3"/>
      <c r="DE30" s="3"/>
      <c r="DF30" s="6">
        <f t="shared" si="80"/>
        <v>0</v>
      </c>
      <c r="DG30" s="9">
        <f t="shared" si="81"/>
        <v>0</v>
      </c>
      <c r="DH30" s="3">
        <f t="shared" si="82"/>
        <v>0</v>
      </c>
      <c r="DI30" s="10">
        <f t="shared" si="83"/>
        <v>0</v>
      </c>
    </row>
    <row r="31" spans="1:113" ht="15">
      <c r="A31" s="13">
        <v>20</v>
      </c>
      <c r="B31" s="44">
        <v>10</v>
      </c>
      <c r="C31" s="38" t="s">
        <v>46</v>
      </c>
      <c r="D31" s="30"/>
      <c r="E31" s="8" t="s">
        <v>43</v>
      </c>
      <c r="F31" s="42">
        <f t="shared" si="42"/>
        <v>204.44986319635848</v>
      </c>
      <c r="G31" s="37">
        <f t="shared" si="43"/>
        <v>246.23</v>
      </c>
      <c r="H31" s="21">
        <f t="shared" si="44"/>
        <v>146.73</v>
      </c>
      <c r="I31" s="7">
        <f t="shared" si="45"/>
        <v>35</v>
      </c>
      <c r="J31" s="24">
        <f t="shared" si="46"/>
        <v>64.5</v>
      </c>
      <c r="K31" s="25">
        <f t="shared" si="47"/>
        <v>129</v>
      </c>
      <c r="L31" s="11">
        <v>31.2</v>
      </c>
      <c r="M31" s="2"/>
      <c r="N31" s="2"/>
      <c r="O31" s="2"/>
      <c r="P31" s="2"/>
      <c r="Q31" s="2"/>
      <c r="R31" s="2"/>
      <c r="S31" s="3">
        <v>12</v>
      </c>
      <c r="T31" s="3"/>
      <c r="U31" s="3"/>
      <c r="V31" s="3">
        <v>1</v>
      </c>
      <c r="W31" s="12"/>
      <c r="X31" s="6">
        <f t="shared" si="48"/>
        <v>31.2</v>
      </c>
      <c r="Y31" s="9">
        <f t="shared" si="49"/>
        <v>6</v>
      </c>
      <c r="Z31" s="3">
        <f t="shared" si="50"/>
        <v>5</v>
      </c>
      <c r="AA31" s="10">
        <f t="shared" si="51"/>
        <v>42.2</v>
      </c>
      <c r="AB31" s="42">
        <f t="shared" si="52"/>
        <v>58.34123222748815</v>
      </c>
      <c r="AC31" s="11">
        <v>35.82</v>
      </c>
      <c r="AD31" s="2"/>
      <c r="AE31" s="2"/>
      <c r="AF31" s="2"/>
      <c r="AG31" s="3">
        <v>30</v>
      </c>
      <c r="AH31" s="3"/>
      <c r="AI31" s="3">
        <v>5</v>
      </c>
      <c r="AJ31" s="3"/>
      <c r="AK31" s="3"/>
      <c r="AL31" s="6">
        <f t="shared" si="53"/>
        <v>35.82</v>
      </c>
      <c r="AM31" s="9">
        <f t="shared" si="54"/>
        <v>15</v>
      </c>
      <c r="AN31" s="3">
        <f t="shared" si="55"/>
        <v>25</v>
      </c>
      <c r="AO31" s="10">
        <f t="shared" si="56"/>
        <v>75.82</v>
      </c>
      <c r="AP31" s="42">
        <f t="shared" si="57"/>
        <v>47.90292798733844</v>
      </c>
      <c r="AQ31" s="11">
        <v>20.39</v>
      </c>
      <c r="AR31" s="2">
        <v>18.03</v>
      </c>
      <c r="AS31" s="2"/>
      <c r="AT31" s="3">
        <v>43</v>
      </c>
      <c r="AU31" s="3"/>
      <c r="AV31" s="3"/>
      <c r="AW31" s="3"/>
      <c r="AX31" s="3"/>
      <c r="AY31" s="6">
        <f t="shared" si="58"/>
        <v>38.42</v>
      </c>
      <c r="AZ31" s="9">
        <f t="shared" si="59"/>
        <v>21.5</v>
      </c>
      <c r="BA31" s="3">
        <f t="shared" si="60"/>
        <v>0</v>
      </c>
      <c r="BB31" s="10">
        <f t="shared" si="61"/>
        <v>59.92</v>
      </c>
      <c r="BC31" s="42">
        <f t="shared" si="62"/>
        <v>46.41188251001335</v>
      </c>
      <c r="BD31" s="11">
        <v>41.29</v>
      </c>
      <c r="BE31" s="2"/>
      <c r="BF31" s="2"/>
      <c r="BG31" s="3">
        <v>44</v>
      </c>
      <c r="BH31" s="3"/>
      <c r="BI31" s="3"/>
      <c r="BJ31" s="3">
        <v>1</v>
      </c>
      <c r="BK31" s="3"/>
      <c r="BL31" s="6">
        <f>BD31+BE31+BF31</f>
        <v>41.29</v>
      </c>
      <c r="BM31" s="9">
        <f t="shared" si="64"/>
        <v>22</v>
      </c>
      <c r="BN31" s="3">
        <f t="shared" si="65"/>
        <v>5</v>
      </c>
      <c r="BO31" s="32">
        <f t="shared" si="66"/>
        <v>68.28999999999999</v>
      </c>
      <c r="BP31" s="42">
        <f t="shared" si="67"/>
        <v>51.793820471518536</v>
      </c>
      <c r="BQ31" s="11"/>
      <c r="BR31" s="2"/>
      <c r="BS31" s="2"/>
      <c r="BT31" s="3"/>
      <c r="BU31" s="3"/>
      <c r="BV31" s="3"/>
      <c r="BW31" s="3"/>
      <c r="BX31" s="3"/>
      <c r="BY31" s="6">
        <f t="shared" si="68"/>
        <v>0</v>
      </c>
      <c r="BZ31" s="9">
        <f t="shared" si="69"/>
        <v>0</v>
      </c>
      <c r="CA31" s="3">
        <f t="shared" si="70"/>
        <v>0</v>
      </c>
      <c r="CB31" s="10">
        <f t="shared" si="71"/>
        <v>0</v>
      </c>
      <c r="CC31" s="11"/>
      <c r="CD31" s="2"/>
      <c r="CE31" s="3"/>
      <c r="CF31" s="3"/>
      <c r="CG31" s="3"/>
      <c r="CH31" s="3"/>
      <c r="CI31" s="3"/>
      <c r="CJ31" s="6">
        <f t="shared" si="72"/>
        <v>0</v>
      </c>
      <c r="CK31" s="9">
        <f t="shared" si="73"/>
        <v>0</v>
      </c>
      <c r="CL31" s="3">
        <f t="shared" si="74"/>
        <v>0</v>
      </c>
      <c r="CM31" s="10">
        <f t="shared" si="75"/>
        <v>0</v>
      </c>
      <c r="CN31" s="11"/>
      <c r="CO31" s="2"/>
      <c r="CP31" s="3"/>
      <c r="CQ31" s="3"/>
      <c r="CR31" s="3"/>
      <c r="CS31" s="3"/>
      <c r="CT31" s="3"/>
      <c r="CU31" s="6">
        <f t="shared" si="76"/>
        <v>0</v>
      </c>
      <c r="CV31" s="9">
        <f t="shared" si="77"/>
        <v>0</v>
      </c>
      <c r="CW31" s="3">
        <f t="shared" si="78"/>
        <v>0</v>
      </c>
      <c r="CX31" s="10">
        <f t="shared" si="79"/>
        <v>0</v>
      </c>
      <c r="CY31" s="11"/>
      <c r="CZ31" s="2"/>
      <c r="DA31" s="3"/>
      <c r="DB31" s="3"/>
      <c r="DC31" s="3"/>
      <c r="DD31" s="3"/>
      <c r="DE31" s="3"/>
      <c r="DF31" s="6">
        <f t="shared" si="80"/>
        <v>0</v>
      </c>
      <c r="DG31" s="9">
        <f t="shared" si="81"/>
        <v>0</v>
      </c>
      <c r="DH31" s="3">
        <f t="shared" si="82"/>
        <v>0</v>
      </c>
      <c r="DI31" s="10">
        <f t="shared" si="83"/>
        <v>0</v>
      </c>
    </row>
    <row r="32" spans="1:113" ht="15">
      <c r="A32" s="13">
        <v>21</v>
      </c>
      <c r="B32" s="44">
        <v>11</v>
      </c>
      <c r="C32" s="38" t="s">
        <v>45</v>
      </c>
      <c r="D32" s="30"/>
      <c r="E32" s="8" t="s">
        <v>43</v>
      </c>
      <c r="F32" s="42">
        <f t="shared" si="42"/>
        <v>204.087848362659</v>
      </c>
      <c r="G32" s="37">
        <f t="shared" si="43"/>
        <v>245.97</v>
      </c>
      <c r="H32" s="21">
        <f t="shared" si="44"/>
        <v>150.97</v>
      </c>
      <c r="I32" s="7">
        <f t="shared" si="45"/>
        <v>38</v>
      </c>
      <c r="J32" s="24">
        <f t="shared" si="46"/>
        <v>57</v>
      </c>
      <c r="K32" s="25">
        <f t="shared" si="47"/>
        <v>114</v>
      </c>
      <c r="L32" s="11">
        <v>29.46</v>
      </c>
      <c r="M32" s="2"/>
      <c r="N32" s="2"/>
      <c r="O32" s="2"/>
      <c r="P32" s="2"/>
      <c r="Q32" s="2"/>
      <c r="R32" s="2"/>
      <c r="S32" s="3">
        <v>11</v>
      </c>
      <c r="T32" s="3">
        <v>1</v>
      </c>
      <c r="U32" s="3">
        <v>1</v>
      </c>
      <c r="V32" s="3"/>
      <c r="W32" s="12"/>
      <c r="X32" s="6">
        <f t="shared" si="48"/>
        <v>29.46</v>
      </c>
      <c r="Y32" s="9">
        <f t="shared" si="49"/>
        <v>5.5</v>
      </c>
      <c r="Z32" s="3">
        <f t="shared" si="50"/>
        <v>8</v>
      </c>
      <c r="AA32" s="10">
        <f t="shared" si="51"/>
        <v>42.96</v>
      </c>
      <c r="AB32" s="42">
        <f t="shared" si="52"/>
        <v>57.30912476722533</v>
      </c>
      <c r="AC32" s="11">
        <v>31.8</v>
      </c>
      <c r="AD32" s="2"/>
      <c r="AE32" s="2"/>
      <c r="AF32" s="2"/>
      <c r="AG32" s="3">
        <v>36</v>
      </c>
      <c r="AH32" s="3"/>
      <c r="AI32" s="3">
        <v>5</v>
      </c>
      <c r="AJ32" s="3"/>
      <c r="AK32" s="3"/>
      <c r="AL32" s="6">
        <f t="shared" si="53"/>
        <v>31.8</v>
      </c>
      <c r="AM32" s="9">
        <f t="shared" si="54"/>
        <v>18</v>
      </c>
      <c r="AN32" s="3">
        <f t="shared" si="55"/>
        <v>25</v>
      </c>
      <c r="AO32" s="10">
        <f t="shared" si="56"/>
        <v>74.8</v>
      </c>
      <c r="AP32" s="42">
        <f t="shared" si="57"/>
        <v>48.55614973262033</v>
      </c>
      <c r="AQ32" s="11">
        <v>19.14</v>
      </c>
      <c r="AR32" s="2">
        <v>19.02</v>
      </c>
      <c r="AS32" s="2"/>
      <c r="AT32" s="3">
        <v>46</v>
      </c>
      <c r="AU32" s="3"/>
      <c r="AV32" s="3"/>
      <c r="AW32" s="3"/>
      <c r="AX32" s="3"/>
      <c r="AY32" s="6">
        <f t="shared" si="58"/>
        <v>38.16</v>
      </c>
      <c r="AZ32" s="9">
        <f t="shared" si="59"/>
        <v>23</v>
      </c>
      <c r="BA32" s="3">
        <f t="shared" si="60"/>
        <v>0</v>
      </c>
      <c r="BB32" s="10">
        <f t="shared" si="61"/>
        <v>61.16</v>
      </c>
      <c r="BC32" s="42">
        <f t="shared" si="62"/>
        <v>45.470896010464365</v>
      </c>
      <c r="BD32" s="11">
        <v>51.55</v>
      </c>
      <c r="BE32" s="2"/>
      <c r="BF32" s="2"/>
      <c r="BG32" s="3">
        <v>21</v>
      </c>
      <c r="BH32" s="3"/>
      <c r="BI32" s="3"/>
      <c r="BJ32" s="3">
        <v>1</v>
      </c>
      <c r="BK32" s="3"/>
      <c r="BL32" s="6">
        <f>BD32+BE32+BF32</f>
        <v>51.55</v>
      </c>
      <c r="BM32" s="9">
        <f t="shared" si="64"/>
        <v>10.5</v>
      </c>
      <c r="BN32" s="3">
        <f t="shared" si="65"/>
        <v>5</v>
      </c>
      <c r="BO32" s="10">
        <f t="shared" si="66"/>
        <v>67.05</v>
      </c>
      <c r="BP32" s="42">
        <f t="shared" si="67"/>
        <v>52.751677852349</v>
      </c>
      <c r="BQ32" s="11"/>
      <c r="BR32" s="2"/>
      <c r="BS32" s="2"/>
      <c r="BT32" s="3"/>
      <c r="BU32" s="3"/>
      <c r="BV32" s="3"/>
      <c r="BW32" s="3"/>
      <c r="BX32" s="3"/>
      <c r="BY32" s="6">
        <f t="shared" si="68"/>
        <v>0</v>
      </c>
      <c r="BZ32" s="9">
        <f t="shared" si="69"/>
        <v>0</v>
      </c>
      <c r="CA32" s="3">
        <f t="shared" si="70"/>
        <v>0</v>
      </c>
      <c r="CB32" s="10">
        <f t="shared" si="71"/>
        <v>0</v>
      </c>
      <c r="CC32" s="11"/>
      <c r="CD32" s="2"/>
      <c r="CE32" s="3"/>
      <c r="CF32" s="3"/>
      <c r="CG32" s="3"/>
      <c r="CH32" s="3"/>
      <c r="CI32" s="3"/>
      <c r="CJ32" s="6">
        <f t="shared" si="72"/>
        <v>0</v>
      </c>
      <c r="CK32" s="9">
        <f t="shared" si="73"/>
        <v>0</v>
      </c>
      <c r="CL32" s="3">
        <f t="shared" si="74"/>
        <v>0</v>
      </c>
      <c r="CM32" s="10">
        <f t="shared" si="75"/>
        <v>0</v>
      </c>
      <c r="CN32" s="11"/>
      <c r="CO32" s="2"/>
      <c r="CP32" s="3"/>
      <c r="CQ32" s="3"/>
      <c r="CR32" s="3"/>
      <c r="CS32" s="3"/>
      <c r="CT32" s="3"/>
      <c r="CU32" s="6">
        <f t="shared" si="76"/>
        <v>0</v>
      </c>
      <c r="CV32" s="9">
        <f t="shared" si="77"/>
        <v>0</v>
      </c>
      <c r="CW32" s="3">
        <f t="shared" si="78"/>
        <v>0</v>
      </c>
      <c r="CX32" s="10">
        <f t="shared" si="79"/>
        <v>0</v>
      </c>
      <c r="CY32" s="11"/>
      <c r="CZ32" s="2"/>
      <c r="DA32" s="3"/>
      <c r="DB32" s="3"/>
      <c r="DC32" s="3"/>
      <c r="DD32" s="3"/>
      <c r="DE32" s="3"/>
      <c r="DF32" s="6">
        <f t="shared" si="80"/>
        <v>0</v>
      </c>
      <c r="DG32" s="9">
        <f t="shared" si="81"/>
        <v>0</v>
      </c>
      <c r="DH32" s="3">
        <f t="shared" si="82"/>
        <v>0</v>
      </c>
      <c r="DI32" s="10">
        <f t="shared" si="83"/>
        <v>0</v>
      </c>
    </row>
    <row r="33" spans="1:113" ht="15">
      <c r="A33" s="13">
        <v>24</v>
      </c>
      <c r="B33" s="44">
        <v>12</v>
      </c>
      <c r="C33" s="38" t="s">
        <v>55</v>
      </c>
      <c r="D33" s="8"/>
      <c r="E33" s="8" t="s">
        <v>43</v>
      </c>
      <c r="F33" s="42">
        <f t="shared" si="42"/>
        <v>157.53516062585666</v>
      </c>
      <c r="G33" s="37">
        <f t="shared" si="43"/>
        <v>314.59000000000003</v>
      </c>
      <c r="H33" s="21">
        <f t="shared" si="44"/>
        <v>242.59000000000003</v>
      </c>
      <c r="I33" s="7">
        <f t="shared" si="45"/>
        <v>10</v>
      </c>
      <c r="J33" s="24">
        <f t="shared" si="46"/>
        <v>62</v>
      </c>
      <c r="K33" s="25">
        <f t="shared" si="47"/>
        <v>124</v>
      </c>
      <c r="L33" s="11">
        <v>54.56</v>
      </c>
      <c r="M33" s="2"/>
      <c r="N33" s="2"/>
      <c r="O33" s="2"/>
      <c r="P33" s="2"/>
      <c r="Q33" s="2"/>
      <c r="R33" s="2"/>
      <c r="S33" s="3">
        <v>23</v>
      </c>
      <c r="T33" s="3"/>
      <c r="U33" s="3">
        <v>1</v>
      </c>
      <c r="V33" s="3">
        <v>1</v>
      </c>
      <c r="W33" s="12"/>
      <c r="X33" s="6">
        <f t="shared" si="48"/>
        <v>54.56</v>
      </c>
      <c r="Y33" s="9">
        <f t="shared" si="49"/>
        <v>11.5</v>
      </c>
      <c r="Z33" s="3">
        <f t="shared" si="50"/>
        <v>10</v>
      </c>
      <c r="AA33" s="10">
        <f t="shared" si="51"/>
        <v>76.06</v>
      </c>
      <c r="AB33" s="42">
        <f t="shared" si="52"/>
        <v>32.36918222455956</v>
      </c>
      <c r="AC33" s="11">
        <v>79.23</v>
      </c>
      <c r="AD33" s="2"/>
      <c r="AE33" s="2"/>
      <c r="AF33" s="2"/>
      <c r="AG33" s="3">
        <v>11</v>
      </c>
      <c r="AH33" s="3"/>
      <c r="AI33" s="3"/>
      <c r="AJ33" s="3"/>
      <c r="AK33" s="3"/>
      <c r="AL33" s="6">
        <f t="shared" si="53"/>
        <v>79.23</v>
      </c>
      <c r="AM33" s="9">
        <f t="shared" si="54"/>
        <v>5.5</v>
      </c>
      <c r="AN33" s="3">
        <f t="shared" si="55"/>
        <v>0</v>
      </c>
      <c r="AO33" s="10">
        <f t="shared" si="56"/>
        <v>84.73</v>
      </c>
      <c r="AP33" s="42">
        <f t="shared" si="57"/>
        <v>42.86557299657736</v>
      </c>
      <c r="AQ33" s="11">
        <v>23.96</v>
      </c>
      <c r="AR33" s="2">
        <v>20.44</v>
      </c>
      <c r="AS33" s="2"/>
      <c r="AT33" s="3">
        <v>67</v>
      </c>
      <c r="AU33" s="3"/>
      <c r="AV33" s="3"/>
      <c r="AW33" s="3"/>
      <c r="AX33" s="3"/>
      <c r="AY33" s="6">
        <f t="shared" si="58"/>
        <v>44.400000000000006</v>
      </c>
      <c r="AZ33" s="9">
        <f t="shared" si="59"/>
        <v>33.5</v>
      </c>
      <c r="BA33" s="3">
        <f t="shared" si="60"/>
        <v>0</v>
      </c>
      <c r="BB33" s="10">
        <f t="shared" si="61"/>
        <v>77.9</v>
      </c>
      <c r="BC33" s="42">
        <f t="shared" si="62"/>
        <v>35.69961489088575</v>
      </c>
      <c r="BD33" s="11">
        <v>64.4</v>
      </c>
      <c r="BE33" s="2"/>
      <c r="BF33" s="2"/>
      <c r="BG33" s="3">
        <v>23</v>
      </c>
      <c r="BH33" s="3"/>
      <c r="BI33" s="3"/>
      <c r="BJ33" s="3"/>
      <c r="BK33" s="3"/>
      <c r="BL33" s="6">
        <f>BD33+BE33+BF33</f>
        <v>64.4</v>
      </c>
      <c r="BM33" s="9">
        <f t="shared" si="64"/>
        <v>11.5</v>
      </c>
      <c r="BN33" s="3">
        <f t="shared" si="65"/>
        <v>0</v>
      </c>
      <c r="BO33" s="10">
        <f t="shared" si="66"/>
        <v>75.9</v>
      </c>
      <c r="BP33" s="42">
        <f t="shared" si="67"/>
        <v>46.60079051383399</v>
      </c>
      <c r="BQ33" s="11"/>
      <c r="BR33" s="2"/>
      <c r="BS33" s="2"/>
      <c r="BT33" s="3"/>
      <c r="BU33" s="3"/>
      <c r="BV33" s="3"/>
      <c r="BW33" s="3"/>
      <c r="BX33" s="3"/>
      <c r="BY33" s="6">
        <f t="shared" si="68"/>
        <v>0</v>
      </c>
      <c r="BZ33" s="9">
        <f t="shared" si="69"/>
        <v>0</v>
      </c>
      <c r="CA33" s="3">
        <f t="shared" si="70"/>
        <v>0</v>
      </c>
      <c r="CB33" s="10">
        <f t="shared" si="71"/>
        <v>0</v>
      </c>
      <c r="CC33" s="11"/>
      <c r="CD33" s="2"/>
      <c r="CE33" s="3"/>
      <c r="CF33" s="3"/>
      <c r="CG33" s="3"/>
      <c r="CH33" s="3"/>
      <c r="CI33" s="3"/>
      <c r="CJ33" s="6">
        <f t="shared" si="72"/>
        <v>0</v>
      </c>
      <c r="CK33" s="9">
        <f t="shared" si="73"/>
        <v>0</v>
      </c>
      <c r="CL33" s="3">
        <f t="shared" si="74"/>
        <v>0</v>
      </c>
      <c r="CM33" s="10">
        <f t="shared" si="75"/>
        <v>0</v>
      </c>
      <c r="CN33" s="11"/>
      <c r="CO33" s="2"/>
      <c r="CP33" s="3"/>
      <c r="CQ33" s="3"/>
      <c r="CR33" s="3"/>
      <c r="CS33" s="3"/>
      <c r="CT33" s="3"/>
      <c r="CU33" s="6">
        <f t="shared" si="76"/>
        <v>0</v>
      </c>
      <c r="CV33" s="9">
        <f t="shared" si="77"/>
        <v>0</v>
      </c>
      <c r="CW33" s="3">
        <f t="shared" si="78"/>
        <v>0</v>
      </c>
      <c r="CX33" s="10">
        <f t="shared" si="79"/>
        <v>0</v>
      </c>
      <c r="CY33" s="11"/>
      <c r="CZ33" s="2"/>
      <c r="DA33" s="3"/>
      <c r="DB33" s="3"/>
      <c r="DC33" s="3"/>
      <c r="DD33" s="3"/>
      <c r="DE33" s="3"/>
      <c r="DF33" s="6">
        <f t="shared" si="80"/>
        <v>0</v>
      </c>
      <c r="DG33" s="9">
        <f t="shared" si="81"/>
        <v>0</v>
      </c>
      <c r="DH33" s="3">
        <f t="shared" si="82"/>
        <v>0</v>
      </c>
      <c r="DI33" s="10">
        <f t="shared" si="83"/>
        <v>0</v>
      </c>
    </row>
    <row r="34" spans="1:113" ht="15">
      <c r="A34" s="13"/>
      <c r="B34" s="44"/>
      <c r="C34" s="38"/>
      <c r="D34" s="8"/>
      <c r="E34" s="8"/>
      <c r="F34" s="42"/>
      <c r="G34" s="37"/>
      <c r="H34" s="21"/>
      <c r="I34" s="7"/>
      <c r="J34" s="24"/>
      <c r="K34" s="25"/>
      <c r="L34" s="11"/>
      <c r="M34" s="2"/>
      <c r="N34" s="2"/>
      <c r="O34" s="2"/>
      <c r="P34" s="2"/>
      <c r="Q34" s="2"/>
      <c r="R34" s="2"/>
      <c r="S34" s="3"/>
      <c r="T34" s="3"/>
      <c r="U34" s="3"/>
      <c r="V34" s="3"/>
      <c r="W34" s="12"/>
      <c r="X34" s="6"/>
      <c r="Y34" s="9"/>
      <c r="Z34" s="3"/>
      <c r="AA34" s="10"/>
      <c r="AB34" s="42"/>
      <c r="AC34" s="11"/>
      <c r="AD34" s="2"/>
      <c r="AE34" s="2"/>
      <c r="AF34" s="2"/>
      <c r="AG34" s="3"/>
      <c r="AH34" s="3"/>
      <c r="AI34" s="3"/>
      <c r="AJ34" s="3"/>
      <c r="AK34" s="3"/>
      <c r="AL34" s="6"/>
      <c r="AM34" s="9"/>
      <c r="AN34" s="3"/>
      <c r="AO34" s="10"/>
      <c r="AP34" s="42"/>
      <c r="AQ34" s="11"/>
      <c r="AR34" s="2"/>
      <c r="AS34" s="2"/>
      <c r="AT34" s="3"/>
      <c r="AU34" s="3"/>
      <c r="AV34" s="3"/>
      <c r="AW34" s="3"/>
      <c r="AX34" s="3"/>
      <c r="AY34" s="6"/>
      <c r="AZ34" s="9"/>
      <c r="BA34" s="3"/>
      <c r="BB34" s="32"/>
      <c r="BC34" s="42"/>
      <c r="BD34" s="11"/>
      <c r="BE34" s="2"/>
      <c r="BF34" s="2"/>
      <c r="BG34" s="3"/>
      <c r="BH34" s="3"/>
      <c r="BI34" s="3"/>
      <c r="BJ34" s="3"/>
      <c r="BK34" s="3"/>
      <c r="BL34" s="6"/>
      <c r="BM34" s="9"/>
      <c r="BN34" s="3"/>
      <c r="BO34" s="32"/>
      <c r="BP34" s="42"/>
      <c r="BQ34" s="11"/>
      <c r="BR34" s="2"/>
      <c r="BS34" s="2"/>
      <c r="BT34" s="3"/>
      <c r="BU34" s="3"/>
      <c r="BV34" s="3"/>
      <c r="BW34" s="3"/>
      <c r="BX34" s="3"/>
      <c r="BY34" s="6"/>
      <c r="BZ34" s="9"/>
      <c r="CA34" s="3"/>
      <c r="CB34" s="10"/>
      <c r="CC34" s="11"/>
      <c r="CD34" s="2"/>
      <c r="CE34" s="3"/>
      <c r="CF34" s="3"/>
      <c r="CG34" s="3"/>
      <c r="CH34" s="3"/>
      <c r="CI34" s="3"/>
      <c r="CJ34" s="6"/>
      <c r="CK34" s="9"/>
      <c r="CL34" s="3"/>
      <c r="CM34" s="10"/>
      <c r="CN34" s="11"/>
      <c r="CO34" s="2"/>
      <c r="CP34" s="3"/>
      <c r="CQ34" s="3"/>
      <c r="CR34" s="3"/>
      <c r="CS34" s="3"/>
      <c r="CT34" s="3"/>
      <c r="CU34" s="6"/>
      <c r="CV34" s="9"/>
      <c r="CW34" s="3"/>
      <c r="CX34" s="10"/>
      <c r="CY34" s="11"/>
      <c r="CZ34" s="2"/>
      <c r="DA34" s="3"/>
      <c r="DB34" s="3"/>
      <c r="DC34" s="3"/>
      <c r="DD34" s="3"/>
      <c r="DE34" s="3"/>
      <c r="DF34" s="6"/>
      <c r="DG34" s="9"/>
      <c r="DH34" s="3"/>
      <c r="DI34" s="10"/>
    </row>
    <row r="38" ht="12.75">
      <c r="R38" s="36"/>
    </row>
  </sheetData>
  <sheetProtection/>
  <mergeCells count="5">
    <mergeCell ref="BD2:BP2"/>
    <mergeCell ref="F2:K2"/>
    <mergeCell ref="AC2:AP2"/>
    <mergeCell ref="L2:AB2"/>
    <mergeCell ref="AQ2:BC2"/>
  </mergeCells>
  <printOptions gridLines="1"/>
  <pageMargins left="0.25" right="0.25" top="0.5" bottom="0.25" header="0.5" footer="0.5"/>
  <pageSetup horizontalDpi="600" verticalDpi="600" orientation="portrait" r:id="rId1"/>
  <headerFooter alignWithMargins="0">
    <oddHeader>&amp;CPage &amp;P&amp;RIDPA Match Scoring Spreadsheet (X-Large)</oddHeader>
  </headerFooter>
  <colBreaks count="1" manualBreakCount="1">
    <brk id="45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2" sqref="J22"/>
    </sheetView>
  </sheetViews>
  <sheetFormatPr defaultColWidth="8.00390625" defaultRowHeight="12.75"/>
  <cols>
    <col min="1" max="1" width="7.421875" style="5" customWidth="1"/>
    <col min="2" max="2" width="25.7109375" style="1" customWidth="1"/>
    <col min="3" max="3" width="5.7109375" style="1" customWidth="1"/>
    <col min="4" max="4" width="4.8515625" style="1" customWidth="1"/>
    <col min="5" max="5" width="8.57421875" style="1" customWidth="1"/>
    <col min="6" max="6" width="7.57421875" style="1" customWidth="1"/>
    <col min="7" max="7" width="5.28125" style="1" customWidth="1"/>
    <col min="8" max="8" width="5.57421875" style="1" customWidth="1"/>
    <col min="9" max="9" width="5.00390625" style="1" customWidth="1"/>
    <col min="10" max="10" width="6.57421875" style="1" customWidth="1"/>
    <col min="11" max="16" width="5.57421875" style="1" customWidth="1"/>
    <col min="17" max="17" width="3.8515625" style="1" customWidth="1"/>
    <col min="18" max="20" width="2.28125" style="1" customWidth="1"/>
    <col min="21" max="21" width="3.57421875" style="1" customWidth="1"/>
    <col min="22" max="22" width="6.7109375" style="1" customWidth="1"/>
    <col min="23" max="23" width="4.57421875" style="1" customWidth="1"/>
    <col min="24" max="24" width="4.28125" style="1" customWidth="1"/>
    <col min="25" max="25" width="7.00390625" style="4" customWidth="1"/>
    <col min="26" max="29" width="5.57421875" style="1" customWidth="1"/>
    <col min="30" max="30" width="3.8515625" style="1" customWidth="1"/>
    <col min="31" max="33" width="2.28125" style="1" customWidth="1"/>
    <col min="34" max="34" width="3.57421875" style="1" customWidth="1"/>
    <col min="35" max="35" width="6.57421875" style="1" customWidth="1"/>
    <col min="36" max="36" width="4.57421875" style="1" customWidth="1"/>
    <col min="37" max="37" width="4.28125" style="1" customWidth="1"/>
    <col min="38" max="38" width="6.57421875" style="1" customWidth="1"/>
    <col min="39" max="41" width="5.57421875" style="1" customWidth="1"/>
    <col min="42" max="42" width="3.8515625" style="1" customWidth="1"/>
    <col min="43" max="45" width="2.28125" style="1" customWidth="1"/>
    <col min="46" max="46" width="3.57421875" style="1" customWidth="1"/>
    <col min="47" max="47" width="6.57421875" style="1" customWidth="1"/>
    <col min="48" max="48" width="4.57421875" style="1" customWidth="1"/>
    <col min="49" max="49" width="4.28125" style="1" customWidth="1"/>
    <col min="50" max="50" width="6.57421875" style="1" customWidth="1"/>
    <col min="51" max="53" width="5.57421875" style="1" customWidth="1"/>
    <col min="54" max="54" width="3.8515625" style="1" customWidth="1"/>
    <col min="55" max="57" width="2.28125" style="1" customWidth="1"/>
    <col min="58" max="58" width="3.57421875" style="1" customWidth="1"/>
    <col min="59" max="59" width="6.57421875" style="1" customWidth="1"/>
    <col min="60" max="60" width="4.57421875" style="1" customWidth="1"/>
    <col min="61" max="61" width="4.28125" style="1" customWidth="1"/>
    <col min="62" max="62" width="6.57421875" style="1" customWidth="1"/>
    <col min="63" max="65" width="5.57421875" style="1" customWidth="1"/>
    <col min="66" max="66" width="3.8515625" style="1" customWidth="1"/>
    <col min="67" max="69" width="2.28125" style="1" customWidth="1"/>
    <col min="70" max="70" width="3.57421875" style="1" customWidth="1"/>
    <col min="71" max="71" width="6.57421875" style="1" customWidth="1"/>
    <col min="72" max="72" width="4.57421875" style="1" customWidth="1"/>
    <col min="73" max="73" width="4.28125" style="1" customWidth="1"/>
    <col min="74" max="74" width="6.57421875" style="1" customWidth="1"/>
    <col min="75" max="76" width="5.57421875" style="1" customWidth="1"/>
    <col min="77" max="77" width="3.8515625" style="1" customWidth="1"/>
    <col min="78" max="80" width="2.28125" style="1" customWidth="1"/>
    <col min="81" max="81" width="3.57421875" style="1" customWidth="1"/>
    <col min="82" max="82" width="6.57421875" style="1" customWidth="1"/>
    <col min="83" max="83" width="4.57421875" style="1" customWidth="1"/>
    <col min="84" max="84" width="4.28125" style="1" customWidth="1"/>
    <col min="85" max="85" width="6.57421875" style="1" customWidth="1"/>
    <col min="86" max="87" width="5.57421875" style="1" customWidth="1"/>
    <col min="88" max="88" width="3.8515625" style="1" customWidth="1"/>
    <col min="89" max="91" width="2.28125" style="1" customWidth="1"/>
    <col min="92" max="92" width="3.57421875" style="1" customWidth="1"/>
    <col min="93" max="93" width="6.57421875" style="1" customWidth="1"/>
    <col min="94" max="94" width="4.57421875" style="1" customWidth="1"/>
    <col min="95" max="95" width="4.28125" style="1" customWidth="1"/>
    <col min="96" max="96" width="6.57421875" style="1" customWidth="1"/>
    <col min="97" max="98" width="5.57421875" style="1" customWidth="1"/>
    <col min="99" max="99" width="3.8515625" style="1" customWidth="1"/>
    <col min="100" max="102" width="2.28125" style="1" customWidth="1"/>
    <col min="103" max="103" width="3.57421875" style="1" customWidth="1"/>
    <col min="104" max="104" width="6.57421875" style="1" customWidth="1"/>
    <col min="105" max="105" width="4.57421875" style="1" customWidth="1"/>
    <col min="106" max="106" width="4.28125" style="1" customWidth="1"/>
    <col min="107" max="16384" width="8.00390625" style="1" customWidth="1"/>
  </cols>
  <sheetData/>
  <sheetProtection/>
  <printOptions gridLines="1"/>
  <pageMargins left="0.25" right="0.25" top="0.5" bottom="0.25" header="0.5" footer="0.5"/>
  <pageSetup orientation="portrait" paperSize="9" r:id="rId1"/>
  <headerFooter alignWithMargins="0">
    <oddHeader>&amp;CPage &amp;P&amp;RIDPA Match Scoring Spreadsheet (X-Large)</oddHeader>
  </headerFooter>
  <colBreaks count="3" manualBreakCount="3">
    <brk id="0" min="9" max="96" man="1"/>
    <brk id="41" max="0" man="1"/>
    <brk id="0" max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</dc:creator>
  <cp:keywords/>
  <dc:description/>
  <cp:lastModifiedBy>SAH</cp:lastModifiedBy>
  <cp:lastPrinted>2011-08-06T22:50:12Z</cp:lastPrinted>
  <dcterms:created xsi:type="dcterms:W3CDTF">2010-05-02T17:04:59Z</dcterms:created>
  <dcterms:modified xsi:type="dcterms:W3CDTF">2012-01-23T00:00:56Z</dcterms:modified>
  <cp:category/>
  <cp:version/>
  <cp:contentType/>
  <cp:contentStatus/>
</cp:coreProperties>
</file>