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<sst xmlns="http://schemas.openxmlformats.org/spreadsheetml/2006/main" count="203" uniqueCount="73">
  <si>
    <t>Overall</t>
  </si>
  <si>
    <t>Class</t>
  </si>
  <si>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</si>
  <si>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</si>
  <si>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</si>
  <si>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</si>
  <si>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</si>
  <si>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</si>
  <si>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</si>
  <si>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</si>
  <si>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</si>
  <si>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</si>
  <si>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Ranking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</si>
  <si>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</si>
  <si>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</si>
  <si>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</si>
  <si>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</si>
  <si>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</si>
  <si>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</si>
  <si>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</si>
  <si>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</si>
  <si>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</si>
  <si>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</si>
  <si>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</si>
  <si>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</si>
  <si>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</si>
  <si>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</si>
  <si>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</si>
  <si>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</si>
  <si>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</si>
  <si>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</si>
  <si>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</si>
  <si>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</si>
  <si>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</si>
  <si>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</si>
  <si>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</si>
  <si>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</si>
  <si>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Tactical Division</t>
  </si>
  <si>
    <t>Dwain M.</t>
  </si>
  <si>
    <t>AR</t>
  </si>
  <si>
    <t>Tac</t>
  </si>
  <si>
    <t>Shawn R.</t>
  </si>
  <si>
    <t>Ryan W.</t>
  </si>
  <si>
    <t>Kevin F.</t>
  </si>
  <si>
    <t>Frank G.</t>
  </si>
  <si>
    <t>Open Division</t>
  </si>
  <si>
    <t>Tom F.</t>
  </si>
  <si>
    <t>Open</t>
  </si>
  <si>
    <t>John W.</t>
  </si>
  <si>
    <t>Juan M</t>
  </si>
  <si>
    <t>SCAR</t>
  </si>
  <si>
    <t>Jim M.</t>
  </si>
  <si>
    <t>Steve C.</t>
  </si>
  <si>
    <t>AUG</t>
  </si>
  <si>
    <t>Mark C.</t>
  </si>
  <si>
    <t xml:space="preserve">Iron Division </t>
  </si>
  <si>
    <t>AR22 Division</t>
  </si>
  <si>
    <t>Damon V.</t>
  </si>
  <si>
    <t>Michael C.</t>
  </si>
  <si>
    <t>Gary R.</t>
  </si>
  <si>
    <t>Mike M.</t>
  </si>
  <si>
    <t>Paul B.</t>
  </si>
  <si>
    <t>Brian H.</t>
  </si>
  <si>
    <t>Fred P.</t>
  </si>
  <si>
    <t>Jim K.</t>
  </si>
  <si>
    <t>Jack H.</t>
  </si>
  <si>
    <t>Randy O.</t>
  </si>
  <si>
    <t>Norm G.</t>
  </si>
  <si>
    <t>Randy S.</t>
  </si>
  <si>
    <t>Daniel G.</t>
  </si>
  <si>
    <t>Lea M.</t>
  </si>
  <si>
    <t>Parker M.</t>
  </si>
  <si>
    <t>No competitors in iron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</si>
</sst>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1"/>
      <color indexed="8"/>
      <name val="Helvetica Neue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b/>
      <i/>
      <sz val="1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0"/>
      <name val="Arial Bold"/>
      <family val="0"/>
    </font>
    <font>
      <sz val="10"/>
      <color indexed="8"/>
      <name val="Arial"/>
      <family val="2"/>
    </font>
    <font>
      <sz val="8"/>
      <name val="Helvetica Neue"/>
      <family val="0"/>
    </font>
  </fonts>
  <fills count="2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9"/>
      </bottom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n">
        <color indexed="11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medium">
        <color indexed="9"/>
      </right>
      <top style="thin">
        <color indexed="9"/>
      </top>
      <bottom style="thick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ck">
        <color indexed="9"/>
      </bottom>
    </border>
    <border>
      <left style="medium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ck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ck">
        <color indexed="9"/>
      </top>
      <bottom style="thin">
        <color indexed="11"/>
      </bottom>
    </border>
    <border>
      <left style="thin">
        <color indexed="11"/>
      </left>
      <right style="thick">
        <color indexed="9"/>
      </right>
      <top style="thick">
        <color indexed="9"/>
      </top>
      <bottom>
        <color indexed="9"/>
      </bottom>
    </border>
    <border>
      <left style="thick">
        <color indexed="9"/>
      </left>
      <right style="medium">
        <color indexed="9"/>
      </right>
      <top style="thick">
        <color indexed="9"/>
      </top>
      <bottom>
        <color indexed="9"/>
      </bottom>
    </border>
    <border>
      <left style="medium">
        <color indexed="9"/>
      </left>
      <right style="thin">
        <color indexed="9"/>
      </right>
      <top style="thick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ck">
        <color indexed="9"/>
      </top>
      <bottom style="thin">
        <color indexed="11"/>
      </bottom>
    </border>
    <border>
      <left style="medium">
        <color indexed="9"/>
      </left>
      <right style="thick">
        <color indexed="9"/>
      </right>
      <top style="thick">
        <color indexed="9"/>
      </top>
      <bottom>
        <color indexed="9"/>
      </bottom>
    </border>
    <border>
      <left style="thin">
        <color indexed="11"/>
      </left>
      <right style="thin">
        <color indexed="9"/>
      </right>
      <top style="thick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ck">
        <color indexed="9"/>
      </top>
      <bottom style="thin">
        <color indexed="11"/>
      </bottom>
    </border>
    <border>
      <left style="thin">
        <color indexed="11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medium">
        <color indexed="9"/>
      </right>
      <top>
        <color indexed="9"/>
      </top>
      <bottom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9"/>
      </left>
      <right style="thick">
        <color indexed="9"/>
      </right>
      <top>
        <color indexed="9"/>
      </top>
      <bottom>
        <color indexed="9"/>
      </bottom>
    </border>
    <border>
      <left style="thin">
        <color indexed="11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ck">
        <color indexed="9"/>
      </right>
      <top>
        <color indexed="9"/>
      </top>
      <bottom style="thin">
        <color indexed="11"/>
      </bottom>
    </border>
    <border>
      <left style="medium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ck">
        <color indexed="9"/>
      </right>
      <top style="thin">
        <color indexed="11"/>
      </top>
      <bottom>
        <color indexed="9"/>
      </bottom>
    </border>
    <border>
      <left style="thick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medium">
        <color indexed="9"/>
      </left>
      <right style="thick">
        <color indexed="9"/>
      </right>
      <top>
        <color indexed="9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ck">
        <color indexed="9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medium">
        <color indexed="9"/>
      </left>
      <right style="thick">
        <color indexed="9"/>
      </right>
      <top style="thin">
        <color indexed="11"/>
      </top>
      <bottom>
        <color indexed="9"/>
      </bottom>
    </border>
    <border>
      <left style="thin">
        <color indexed="11"/>
      </left>
      <right style="thick">
        <color indexed="9"/>
      </right>
      <top>
        <color indexed="9"/>
      </top>
      <bottom>
        <color indexed="9"/>
      </bottom>
    </border>
    <border>
      <left style="thick">
        <color indexed="9"/>
      </left>
      <right style="medium">
        <color indexed="9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9" fillId="14" borderId="0" applyNumberFormat="0" applyBorder="0" applyAlignment="0" applyProtection="0"/>
    <xf numFmtId="0" fontId="13" fillId="2" borderId="1" applyNumberFormat="0" applyAlignment="0" applyProtection="0"/>
    <xf numFmtId="0" fontId="15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7" borderId="0" applyNumberFormat="0" applyBorder="0" applyAlignment="0" applyProtection="0"/>
    <xf numFmtId="0" fontId="0" fillId="4" borderId="7" applyNumberFormat="0" applyFont="0" applyAlignment="0" applyProtection="0"/>
    <xf numFmtId="0" fontId="12" fillId="2" borderId="8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13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 wrapText="1"/>
    </xf>
    <xf numFmtId="49" fontId="2" fillId="2" borderId="18" xfId="0" applyNumberFormat="1" applyFont="1" applyFill="1" applyBorder="1" applyAlignment="1">
      <alignment horizontal="center" wrapText="1"/>
    </xf>
    <xf numFmtId="49" fontId="2" fillId="2" borderId="19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49" fontId="2" fillId="2" borderId="21" xfId="0" applyNumberFormat="1" applyFont="1" applyFill="1" applyBorder="1" applyAlignment="1">
      <alignment horizontal="center" wrapText="1"/>
    </xf>
    <xf numFmtId="49" fontId="2" fillId="2" borderId="22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wrapText="1"/>
    </xf>
    <xf numFmtId="49" fontId="2" fillId="2" borderId="25" xfId="0" applyNumberFormat="1" applyFont="1" applyFill="1" applyBorder="1" applyAlignment="1">
      <alignment horizontal="center" wrapText="1"/>
    </xf>
    <xf numFmtId="49" fontId="2" fillId="2" borderId="26" xfId="0" applyNumberFormat="1" applyFont="1" applyFill="1" applyBorder="1" applyAlignment="1">
      <alignment horizontal="center" wrapText="1"/>
    </xf>
    <xf numFmtId="49" fontId="2" fillId="2" borderId="27" xfId="0" applyNumberFormat="1" applyFont="1" applyFill="1" applyBorder="1" applyAlignment="1">
      <alignment horizontal="center" wrapText="1"/>
    </xf>
    <xf numFmtId="49" fontId="2" fillId="2" borderId="28" xfId="0" applyNumberFormat="1" applyFont="1" applyFill="1" applyBorder="1" applyAlignment="1">
      <alignment horizontal="center" wrapText="1"/>
    </xf>
    <xf numFmtId="49" fontId="2" fillId="2" borderId="29" xfId="0" applyNumberFormat="1" applyFont="1" applyFill="1" applyBorder="1" applyAlignment="1">
      <alignment horizontal="center" wrapText="1"/>
    </xf>
    <xf numFmtId="49" fontId="2" fillId="2" borderId="30" xfId="0" applyNumberFormat="1" applyFont="1" applyFill="1" applyBorder="1" applyAlignment="1">
      <alignment horizontal="center" wrapText="1"/>
    </xf>
    <xf numFmtId="49" fontId="2" fillId="2" borderId="31" xfId="0" applyNumberFormat="1" applyFont="1" applyFill="1" applyBorder="1" applyAlignment="1">
      <alignment horizontal="center" wrapText="1"/>
    </xf>
    <xf numFmtId="49" fontId="2" fillId="2" borderId="32" xfId="0" applyNumberFormat="1" applyFont="1" applyFill="1" applyBorder="1" applyAlignment="1">
      <alignment horizontal="center" wrapText="1"/>
    </xf>
    <xf numFmtId="49" fontId="2" fillId="2" borderId="33" xfId="0" applyNumberFormat="1" applyFont="1" applyFill="1" applyBorder="1" applyAlignment="1">
      <alignment horizontal="center" wrapText="1"/>
    </xf>
    <xf numFmtId="49" fontId="2" fillId="2" borderId="34" xfId="0" applyNumberFormat="1" applyFont="1" applyFill="1" applyBorder="1" applyAlignment="1">
      <alignment horizontal="center" wrapText="1"/>
    </xf>
    <xf numFmtId="0" fontId="1" fillId="2" borderId="35" xfId="0" applyNumberFormat="1" applyFont="1" applyFill="1" applyBorder="1" applyAlignment="1">
      <alignment horizontal="center" vertical="center"/>
    </xf>
    <xf numFmtId="0" fontId="1" fillId="2" borderId="3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37" xfId="0" applyNumberFormat="1" applyFont="1" applyFill="1" applyBorder="1" applyAlignment="1">
      <alignment horizontal="center" vertical="center"/>
    </xf>
    <xf numFmtId="2" fontId="2" fillId="18" borderId="38" xfId="0" applyNumberFormat="1" applyFont="1" applyFill="1" applyBorder="1" applyAlignment="1">
      <alignment horizontal="right" vertical="center"/>
    </xf>
    <xf numFmtId="2" fontId="1" fillId="2" borderId="39" xfId="0" applyNumberFormat="1" applyFont="1" applyFill="1" applyBorder="1" applyAlignment="1">
      <alignment horizontal="right" vertical="center"/>
    </xf>
    <xf numFmtId="1" fontId="1" fillId="2" borderId="40" xfId="0" applyNumberFormat="1" applyFont="1" applyFill="1" applyBorder="1" applyAlignment="1">
      <alignment horizontal="right" vertical="center"/>
    </xf>
    <xf numFmtId="164" fontId="1" fillId="2" borderId="41" xfId="0" applyNumberFormat="1" applyFont="1" applyFill="1" applyBorder="1" applyAlignment="1">
      <alignment horizontal="right" vertical="center"/>
    </xf>
    <xf numFmtId="2" fontId="1" fillId="2" borderId="36" xfId="0" applyNumberFormat="1" applyFont="1" applyFill="1" applyBorder="1" applyAlignment="1">
      <alignment horizontal="right" vertical="center"/>
    </xf>
    <xf numFmtId="0" fontId="1" fillId="2" borderId="7" xfId="0" applyNumberFormat="1" applyFont="1" applyFill="1" applyBorder="1" applyAlignment="1">
      <alignment/>
    </xf>
    <xf numFmtId="1" fontId="1" fillId="2" borderId="7" xfId="0" applyNumberFormat="1" applyFont="1" applyFill="1" applyBorder="1" applyAlignment="1">
      <alignment horizontal="right" vertical="center"/>
    </xf>
    <xf numFmtId="0" fontId="1" fillId="2" borderId="42" xfId="0" applyNumberFormat="1" applyFont="1" applyFill="1" applyBorder="1" applyAlignment="1">
      <alignment/>
    </xf>
    <xf numFmtId="2" fontId="1" fillId="2" borderId="43" xfId="0" applyNumberFormat="1" applyFont="1" applyFill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1" fontId="1" fillId="2" borderId="37" xfId="0" applyNumberFormat="1" applyFont="1" applyFill="1" applyBorder="1" applyAlignment="1">
      <alignment horizontal="right" vertical="center"/>
    </xf>
    <xf numFmtId="2" fontId="2" fillId="2" borderId="44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right" vertical="center"/>
    </xf>
    <xf numFmtId="1" fontId="1" fillId="2" borderId="42" xfId="0" applyNumberFormat="1" applyFont="1" applyFill="1" applyBorder="1" applyAlignment="1">
      <alignment horizontal="right" vertical="center"/>
    </xf>
    <xf numFmtId="2" fontId="2" fillId="2" borderId="45" xfId="0" applyNumberFormat="1" applyFont="1" applyFill="1" applyBorder="1" applyAlignment="1">
      <alignment horizontal="right" vertical="center"/>
    </xf>
    <xf numFmtId="2" fontId="2" fillId="2" borderId="46" xfId="0" applyNumberFormat="1" applyFont="1" applyFill="1" applyBorder="1" applyAlignment="1">
      <alignment horizontal="right" vertical="center"/>
    </xf>
    <xf numFmtId="2" fontId="2" fillId="19" borderId="46" xfId="0" applyNumberFormat="1" applyFont="1" applyFill="1" applyBorder="1" applyAlignment="1">
      <alignment horizontal="right" vertical="center"/>
    </xf>
    <xf numFmtId="1" fontId="1" fillId="2" borderId="47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center" vertical="center"/>
    </xf>
    <xf numFmtId="2" fontId="2" fillId="19" borderId="48" xfId="0" applyNumberFormat="1" applyFont="1" applyFill="1" applyBorder="1" applyAlignment="1">
      <alignment horizontal="right" vertical="center"/>
    </xf>
    <xf numFmtId="49" fontId="1" fillId="2" borderId="45" xfId="0" applyNumberFormat="1" applyFont="1" applyFill="1" applyBorder="1" applyAlignment="1">
      <alignment horizontal="center" vertical="center"/>
    </xf>
    <xf numFmtId="2" fontId="2" fillId="2" borderId="49" xfId="0" applyNumberFormat="1" applyFont="1" applyFill="1" applyBorder="1" applyAlignment="1">
      <alignment horizontal="right" vertical="center"/>
    </xf>
    <xf numFmtId="49" fontId="1" fillId="19" borderId="45" xfId="0" applyNumberFormat="1" applyFont="1" applyFill="1" applyBorder="1" applyAlignment="1">
      <alignment horizontal="center" vertical="center"/>
    </xf>
    <xf numFmtId="2" fontId="2" fillId="19" borderId="49" xfId="0" applyNumberFormat="1" applyFont="1" applyFill="1" applyBorder="1" applyAlignment="1">
      <alignment horizontal="right" vertical="center"/>
    </xf>
    <xf numFmtId="2" fontId="2" fillId="19" borderId="45" xfId="0" applyNumberFormat="1" applyFont="1" applyFill="1" applyBorder="1" applyAlignment="1">
      <alignment horizontal="right" vertical="center"/>
    </xf>
    <xf numFmtId="0" fontId="1" fillId="2" borderId="7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/>
    </xf>
    <xf numFmtId="0" fontId="1" fillId="2" borderId="43" xfId="0" applyNumberFormat="1" applyFont="1" applyFill="1" applyBorder="1" applyAlignment="1">
      <alignment/>
    </xf>
    <xf numFmtId="1" fontId="1" fillId="2" borderId="51" xfId="0" applyNumberFormat="1" applyFont="1" applyFill="1" applyBorder="1" applyAlignment="1">
      <alignment horizontal="right" vertical="center"/>
    </xf>
    <xf numFmtId="2" fontId="1" fillId="2" borderId="52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center" vertical="center"/>
    </xf>
    <xf numFmtId="2" fontId="2" fillId="20" borderId="44" xfId="0" applyNumberFormat="1" applyFont="1" applyFill="1" applyBorder="1" applyAlignment="1">
      <alignment horizontal="right" vertical="center"/>
    </xf>
    <xf numFmtId="2" fontId="2" fillId="20" borderId="45" xfId="0" applyNumberFormat="1" applyFont="1" applyFill="1" applyBorder="1" applyAlignment="1">
      <alignment horizontal="right" vertical="center"/>
    </xf>
    <xf numFmtId="1" fontId="1" fillId="2" borderId="53" xfId="0" applyNumberFormat="1" applyFont="1" applyFill="1" applyBorder="1" applyAlignment="1">
      <alignment horizontal="right" vertical="center"/>
    </xf>
    <xf numFmtId="0" fontId="1" fillId="2" borderId="54" xfId="0" applyNumberFormat="1" applyFont="1" applyFill="1" applyBorder="1" applyAlignment="1">
      <alignment horizontal="center" vertical="center"/>
    </xf>
    <xf numFmtId="0" fontId="1" fillId="2" borderId="52" xfId="0" applyNumberFormat="1" applyFont="1" applyFill="1" applyBorder="1" applyAlignment="1">
      <alignment horizontal="center" vertical="center"/>
    </xf>
    <xf numFmtId="2" fontId="1" fillId="2" borderId="54" xfId="0" applyNumberFormat="1" applyFont="1" applyFill="1" applyBorder="1" applyAlignment="1">
      <alignment horizontal="right" vertical="center"/>
    </xf>
    <xf numFmtId="1" fontId="1" fillId="2" borderId="54" xfId="0" applyNumberFormat="1" applyFont="1" applyFill="1" applyBorder="1" applyAlignment="1">
      <alignment horizontal="right" vertical="center"/>
    </xf>
    <xf numFmtId="164" fontId="1" fillId="2" borderId="54" xfId="0" applyNumberFormat="1" applyFont="1" applyFill="1" applyBorder="1" applyAlignment="1">
      <alignment horizontal="right" vertical="center"/>
    </xf>
    <xf numFmtId="2" fontId="2" fillId="2" borderId="37" xfId="0" applyNumberFormat="1" applyFont="1" applyFill="1" applyBorder="1" applyAlignment="1">
      <alignment horizontal="right" vertical="center"/>
    </xf>
    <xf numFmtId="49" fontId="1" fillId="19" borderId="55" xfId="0" applyNumberFormat="1" applyFont="1" applyFill="1" applyBorder="1" applyAlignment="1">
      <alignment horizontal="center" vertical="center"/>
    </xf>
    <xf numFmtId="2" fontId="2" fillId="19" borderId="56" xfId="0" applyNumberFormat="1" applyFont="1" applyFill="1" applyBorder="1" applyAlignment="1">
      <alignment horizontal="right" vertical="center"/>
    </xf>
    <xf numFmtId="2" fontId="2" fillId="2" borderId="55" xfId="0" applyNumberFormat="1" applyFont="1" applyFill="1" applyBorder="1" applyAlignment="1">
      <alignment horizontal="right" vertical="center"/>
    </xf>
    <xf numFmtId="2" fontId="2" fillId="19" borderId="55" xfId="0" applyNumberFormat="1" applyFont="1" applyFill="1" applyBorder="1" applyAlignment="1">
      <alignment horizontal="right" vertical="center"/>
    </xf>
    <xf numFmtId="1" fontId="1" fillId="19" borderId="47" xfId="0" applyNumberFormat="1" applyFont="1" applyFill="1" applyBorder="1" applyAlignment="1">
      <alignment horizontal="right" vertical="center"/>
    </xf>
    <xf numFmtId="1" fontId="1" fillId="2" borderId="57" xfId="0" applyNumberFormat="1" applyFont="1" applyFill="1" applyBorder="1" applyAlignment="1">
      <alignment horizontal="right" vertical="center"/>
    </xf>
    <xf numFmtId="2" fontId="1" fillId="19" borderId="7" xfId="0" applyNumberFormat="1" applyFont="1" applyFill="1" applyBorder="1" applyAlignment="1">
      <alignment horizontal="right" vertical="center"/>
    </xf>
    <xf numFmtId="2" fontId="22" fillId="2" borderId="7" xfId="0" applyNumberFormat="1" applyFont="1" applyFill="1" applyBorder="1" applyAlignment="1">
      <alignment horizontal="right" vertical="center"/>
    </xf>
    <xf numFmtId="2" fontId="2" fillId="2" borderId="44" xfId="0" applyNumberFormat="1" applyFont="1" applyFill="1" applyBorder="1" applyAlignment="1">
      <alignment horizontal="right" vertical="center"/>
    </xf>
    <xf numFmtId="2" fontId="2" fillId="2" borderId="45" xfId="0" applyNumberFormat="1" applyFont="1" applyFill="1" applyBorder="1" applyAlignment="1">
      <alignment horizontal="right" vertical="center"/>
    </xf>
    <xf numFmtId="1" fontId="1" fillId="20" borderId="47" xfId="0" applyNumberFormat="1" applyFont="1" applyFill="1" applyBorder="1" applyAlignment="1">
      <alignment horizontal="right" vertical="center"/>
    </xf>
    <xf numFmtId="2" fontId="2" fillId="20" borderId="38" xfId="0" applyNumberFormat="1" applyFont="1" applyFill="1" applyBorder="1" applyAlignment="1">
      <alignment horizontal="right" vertical="center"/>
    </xf>
    <xf numFmtId="49" fontId="1" fillId="21" borderId="44" xfId="0" applyNumberFormat="1" applyFont="1" applyFill="1" applyBorder="1" applyAlignment="1">
      <alignment horizontal="center" vertical="center"/>
    </xf>
    <xf numFmtId="2" fontId="2" fillId="21" borderId="38" xfId="0" applyNumberFormat="1" applyFont="1" applyFill="1" applyBorder="1" applyAlignment="1">
      <alignment horizontal="right" vertical="center"/>
    </xf>
    <xf numFmtId="49" fontId="1" fillId="21" borderId="58" xfId="0" applyNumberFormat="1" applyFont="1" applyFill="1" applyBorder="1" applyAlignment="1">
      <alignment horizontal="center" vertical="center"/>
    </xf>
    <xf numFmtId="49" fontId="1" fillId="20" borderId="44" xfId="0" applyNumberFormat="1" applyFont="1" applyFill="1" applyBorder="1" applyAlignment="1">
      <alignment horizontal="center" vertical="center"/>
    </xf>
    <xf numFmtId="49" fontId="1" fillId="20" borderId="44" xfId="0" applyNumberFormat="1" applyFont="1" applyFill="1" applyBorder="1" applyAlignment="1">
      <alignment horizontal="center" vertical="center"/>
    </xf>
    <xf numFmtId="2" fontId="2" fillId="12" borderId="49" xfId="0" applyNumberFormat="1" applyFont="1" applyFill="1" applyBorder="1" applyAlignment="1">
      <alignment horizontal="right" vertical="center"/>
    </xf>
    <xf numFmtId="49" fontId="1" fillId="12" borderId="45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right" vertical="center"/>
    </xf>
    <xf numFmtId="2" fontId="1" fillId="0" borderId="39" xfId="0" applyNumberFormat="1" applyFont="1" applyFill="1" applyBorder="1" applyAlignment="1">
      <alignment horizontal="right" vertical="center"/>
    </xf>
    <xf numFmtId="1" fontId="1" fillId="0" borderId="40" xfId="0" applyNumberFormat="1" applyFont="1" applyFill="1" applyBorder="1" applyAlignment="1">
      <alignment horizontal="right" vertical="center"/>
    </xf>
    <xf numFmtId="164" fontId="1" fillId="0" borderId="41" xfId="0" applyNumberFormat="1" applyFont="1" applyFill="1" applyBorder="1" applyAlignment="1">
      <alignment horizontal="right" vertical="center"/>
    </xf>
    <xf numFmtId="1" fontId="1" fillId="0" borderId="47" xfId="0" applyNumberFormat="1" applyFont="1" applyFill="1" applyBorder="1" applyAlignment="1">
      <alignment horizontal="right" vertical="center"/>
    </xf>
    <xf numFmtId="2" fontId="1" fillId="0" borderId="36" xfId="0" applyNumberFormat="1" applyFont="1" applyFill="1" applyBorder="1" applyAlignment="1">
      <alignment horizontal="right" vertical="center"/>
    </xf>
    <xf numFmtId="2" fontId="1" fillId="0" borderId="7" xfId="0" applyNumberFormat="1" applyFont="1" applyFill="1" applyBorder="1" applyAlignment="1">
      <alignment horizontal="right" vertical="center"/>
    </xf>
    <xf numFmtId="1" fontId="1" fillId="0" borderId="7" xfId="0" applyNumberFormat="1" applyFont="1" applyFill="1" applyBorder="1" applyAlignment="1">
      <alignment horizontal="right" vertical="center"/>
    </xf>
    <xf numFmtId="1" fontId="1" fillId="0" borderId="42" xfId="0" applyNumberFormat="1" applyFont="1" applyFill="1" applyBorder="1" applyAlignment="1">
      <alignment horizontal="right" vertical="center"/>
    </xf>
    <xf numFmtId="2" fontId="1" fillId="0" borderId="43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/>
    </xf>
    <xf numFmtId="2" fontId="2" fillId="0" borderId="45" xfId="0" applyNumberFormat="1" applyFont="1" applyFill="1" applyBorder="1" applyAlignment="1">
      <alignment horizontal="right" vertical="center"/>
    </xf>
    <xf numFmtId="1" fontId="1" fillId="0" borderId="37" xfId="0" applyNumberFormat="1" applyFont="1" applyFill="1" applyBorder="1" applyAlignment="1">
      <alignment horizontal="right" vertical="center"/>
    </xf>
    <xf numFmtId="2" fontId="2" fillId="0" borderId="44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2" fontId="2" fillId="0" borderId="59" xfId="0" applyNumberFormat="1" applyFont="1" applyFill="1" applyBorder="1" applyAlignment="1">
      <alignment horizontal="right" vertical="center"/>
    </xf>
    <xf numFmtId="2" fontId="2" fillId="0" borderId="46" xfId="0" applyNumberFormat="1" applyFont="1" applyFill="1" applyBorder="1" applyAlignment="1">
      <alignment horizontal="right" vertical="center"/>
    </xf>
    <xf numFmtId="49" fontId="1" fillId="0" borderId="45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right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left" vertical="center"/>
    </xf>
    <xf numFmtId="2" fontId="2" fillId="0" borderId="38" xfId="0" applyNumberFormat="1" applyFont="1" applyFill="1" applyBorder="1" applyAlignment="1">
      <alignment horizontal="right" vertical="center"/>
    </xf>
    <xf numFmtId="1" fontId="1" fillId="0" borderId="53" xfId="0" applyNumberFormat="1" applyFont="1" applyFill="1" applyBorder="1" applyAlignment="1">
      <alignment horizontal="right" vertical="center"/>
    </xf>
    <xf numFmtId="2" fontId="2" fillId="0" borderId="58" xfId="0" applyNumberFormat="1" applyFont="1" applyFill="1" applyBorder="1" applyAlignment="1">
      <alignment horizontal="right" vertical="center"/>
    </xf>
    <xf numFmtId="1" fontId="1" fillId="0" borderId="51" xfId="0" applyNumberFormat="1" applyFont="1" applyFill="1" applyBorder="1" applyAlignment="1">
      <alignment horizontal="right" vertical="center"/>
    </xf>
    <xf numFmtId="0" fontId="1" fillId="0" borderId="7" xfId="0" applyNumberFormat="1" applyFont="1" applyFill="1" applyBorder="1" applyAlignment="1">
      <alignment/>
    </xf>
    <xf numFmtId="0" fontId="1" fillId="0" borderId="42" xfId="0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 vertical="center"/>
    </xf>
    <xf numFmtId="2" fontId="1" fillId="0" borderId="50" xfId="0" applyNumberFormat="1" applyFont="1" applyFill="1" applyBorder="1" applyAlignment="1">
      <alignment horizontal="right" vertical="center"/>
    </xf>
    <xf numFmtId="2" fontId="1" fillId="0" borderId="37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60" xfId="0" applyNumberFormat="1" applyFont="1" applyFill="1" applyBorder="1" applyAlignment="1">
      <alignment horizontal="right" vertical="center"/>
    </xf>
    <xf numFmtId="2" fontId="21" fillId="0" borderId="59" xfId="0" applyNumberFormat="1" applyFont="1" applyFill="1" applyBorder="1" applyAlignment="1">
      <alignment horizontal="right" vertical="center"/>
    </xf>
    <xf numFmtId="1" fontId="1" fillId="0" borderId="47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33"/>
      <rgbColor rgb="0086CD4D"/>
      <rgbColor rgb="00FFFFFF"/>
      <rgbColor rgb="00FF766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showGridLines="0" tabSelected="1" zoomScalePageLayoutView="0" workbookViewId="0" topLeftCell="A1">
      <selection activeCell="C29" sqref="C29"/>
    </sheetView>
  </sheetViews>
  <sheetFormatPr defaultColWidth="10.296875" defaultRowHeight="19.5" customHeight="1"/>
  <cols>
    <col min="1" max="2" width="7.5" style="1" customWidth="1"/>
    <col min="3" max="3" width="17.69921875" style="1" customWidth="1"/>
    <col min="4" max="4" width="6" style="1" customWidth="1"/>
    <col min="5" max="5" width="4.09765625" style="1" customWidth="1"/>
    <col min="6" max="6" width="7.19921875" style="1" customWidth="1"/>
    <col min="7" max="7" width="6.5" style="1" customWidth="1"/>
    <col min="8" max="8" width="4.59765625" style="1" customWidth="1"/>
    <col min="9" max="9" width="4.69921875" style="1" hidden="1" customWidth="1"/>
    <col min="10" max="10" width="4.19921875" style="1" customWidth="1"/>
    <col min="11" max="11" width="5.59765625" style="1" customWidth="1"/>
    <col min="12" max="17" width="4.69921875" style="1" hidden="1" customWidth="1"/>
    <col min="18" max="18" width="3.19921875" style="1" customWidth="1"/>
    <col min="19" max="21" width="2" style="1" customWidth="1"/>
    <col min="22" max="22" width="3" style="1" customWidth="1"/>
    <col min="23" max="23" width="5.69921875" style="1" customWidth="1"/>
    <col min="24" max="24" width="3.8984375" style="1" customWidth="1"/>
    <col min="25" max="25" width="3.69921875" style="1" customWidth="1"/>
    <col min="26" max="26" width="6" style="1" customWidth="1"/>
    <col min="27" max="27" width="6.69921875" style="1" customWidth="1"/>
    <col min="28" max="30" width="4.69921875" style="1" hidden="1" customWidth="1"/>
    <col min="31" max="31" width="3.19921875" style="1" customWidth="1"/>
    <col min="32" max="34" width="2" style="1" customWidth="1"/>
    <col min="35" max="35" width="3" style="1" customWidth="1"/>
    <col min="36" max="36" width="7.19921875" style="1" customWidth="1"/>
    <col min="37" max="37" width="3.8984375" style="1" customWidth="1"/>
    <col min="38" max="38" width="3.69921875" style="1" customWidth="1"/>
    <col min="39" max="39" width="5.59765625" style="1" customWidth="1"/>
    <col min="40" max="40" width="4.69921875" style="1" customWidth="1"/>
    <col min="41" max="42" width="4.69921875" style="1" hidden="1" customWidth="1"/>
    <col min="43" max="43" width="3.19921875" style="1" customWidth="1"/>
    <col min="44" max="46" width="2" style="1" customWidth="1"/>
    <col min="47" max="47" width="3" style="1" customWidth="1"/>
    <col min="48" max="48" width="5.59765625" style="1" customWidth="1"/>
    <col min="49" max="49" width="3.8984375" style="1" customWidth="1"/>
    <col min="50" max="50" width="3.69921875" style="1" customWidth="1"/>
    <col min="51" max="51" width="5.59765625" style="1" customWidth="1"/>
    <col min="52" max="52" width="5.8984375" style="1" customWidth="1"/>
    <col min="53" max="54" width="4.69921875" style="1" hidden="1" customWidth="1"/>
    <col min="55" max="55" width="3.19921875" style="1" customWidth="1"/>
    <col min="56" max="58" width="2" style="1" customWidth="1"/>
    <col min="59" max="59" width="3" style="1" customWidth="1"/>
    <col min="60" max="60" width="5.59765625" style="1" customWidth="1"/>
    <col min="61" max="61" width="3.8984375" style="1" customWidth="1"/>
    <col min="62" max="62" width="3.69921875" style="1" customWidth="1"/>
    <col min="63" max="63" width="5.59765625" style="1" customWidth="1"/>
    <col min="64" max="64" width="6.69921875" style="1" customWidth="1"/>
    <col min="65" max="66" width="4.69921875" style="1" customWidth="1"/>
    <col min="67" max="67" width="3.19921875" style="1" customWidth="1"/>
    <col min="68" max="70" width="2" style="1" customWidth="1"/>
    <col min="71" max="71" width="3" style="1" customWidth="1"/>
    <col min="72" max="72" width="5.59765625" style="1" customWidth="1"/>
    <col min="73" max="73" width="3.8984375" style="1" customWidth="1"/>
    <col min="74" max="74" width="3.69921875" style="1" customWidth="1"/>
    <col min="75" max="75" width="5.59765625" style="1" customWidth="1"/>
    <col min="76" max="77" width="4.69921875" style="1" customWidth="1"/>
    <col min="78" max="78" width="3.19921875" style="1" customWidth="1"/>
    <col min="79" max="81" width="2" style="1" customWidth="1"/>
    <col min="82" max="82" width="3" style="1" customWidth="1"/>
    <col min="83" max="83" width="5.59765625" style="1" customWidth="1"/>
    <col min="84" max="84" width="3.8984375" style="1" customWidth="1"/>
    <col min="85" max="85" width="3.69921875" style="1" customWidth="1"/>
    <col min="86" max="86" width="5.59765625" style="1" customWidth="1"/>
    <col min="87" max="88" width="4.69921875" style="1" customWidth="1"/>
    <col min="89" max="89" width="3.19921875" style="1" customWidth="1"/>
    <col min="90" max="92" width="2" style="1" customWidth="1"/>
    <col min="93" max="93" width="3" style="1" customWidth="1"/>
    <col min="94" max="94" width="5.59765625" style="1" customWidth="1"/>
    <col min="95" max="95" width="3.8984375" style="1" customWidth="1"/>
    <col min="96" max="96" width="3.69921875" style="1" customWidth="1"/>
    <col min="97" max="97" width="5.59765625" style="1" customWidth="1"/>
    <col min="98" max="99" width="4.69921875" style="1" customWidth="1"/>
    <col min="100" max="100" width="3.19921875" style="1" customWidth="1"/>
    <col min="101" max="103" width="2" style="1" customWidth="1"/>
    <col min="104" max="104" width="3" style="1" customWidth="1"/>
    <col min="105" max="105" width="5.59765625" style="1" customWidth="1"/>
    <col min="106" max="106" width="3.8984375" style="1" customWidth="1"/>
    <col min="107" max="107" width="3.69921875" style="1" customWidth="1"/>
    <col min="108" max="108" width="6.8984375" style="1" customWidth="1"/>
    <col min="109" max="16384" width="10.19921875" style="1" customWidth="1"/>
  </cols>
  <sheetData>
    <row r="1" spans="1:108" ht="13.5" customHeight="1">
      <c r="A1" s="2" t="s">
        <v>0</v>
      </c>
      <c r="B1" s="2" t="s">
        <v>1</v>
      </c>
      <c r="C1" s="2" t="s">
        <v>2</v>
      </c>
      <c r="D1" s="2"/>
      <c r="E1" s="2"/>
      <c r="F1" s="3" t="s">
        <v>3</v>
      </c>
      <c r="G1" s="4"/>
      <c r="H1" s="4"/>
      <c r="I1" s="4"/>
      <c r="J1" s="5"/>
      <c r="K1" s="2" t="s">
        <v>4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 t="s">
        <v>5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6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 t="s">
        <v>7</v>
      </c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 t="s">
        <v>8</v>
      </c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 t="s">
        <v>9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 t="s">
        <v>10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11</v>
      </c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51.75" customHeight="1">
      <c r="A2" s="6" t="s">
        <v>12</v>
      </c>
      <c r="B2" s="7" t="s">
        <v>12</v>
      </c>
      <c r="C2" s="7" t="s">
        <v>13</v>
      </c>
      <c r="D2" s="7" t="s">
        <v>14</v>
      </c>
      <c r="E2" s="8" t="s">
        <v>15</v>
      </c>
      <c r="F2" s="9" t="s">
        <v>16</v>
      </c>
      <c r="G2" s="10" t="s">
        <v>17</v>
      </c>
      <c r="H2" s="11" t="s">
        <v>18</v>
      </c>
      <c r="I2" s="12" t="s">
        <v>19</v>
      </c>
      <c r="J2" s="13" t="s">
        <v>20</v>
      </c>
      <c r="K2" s="6" t="s">
        <v>21</v>
      </c>
      <c r="L2" s="7" t="s">
        <v>22</v>
      </c>
      <c r="M2" s="7" t="s">
        <v>23</v>
      </c>
      <c r="N2" s="7" t="s">
        <v>24</v>
      </c>
      <c r="O2" s="7" t="s">
        <v>25</v>
      </c>
      <c r="P2" s="7" t="s">
        <v>26</v>
      </c>
      <c r="Q2" s="7" t="s">
        <v>27</v>
      </c>
      <c r="R2" s="7" t="s">
        <v>28</v>
      </c>
      <c r="S2" s="7" t="s">
        <v>29</v>
      </c>
      <c r="T2" s="7" t="s">
        <v>30</v>
      </c>
      <c r="U2" s="7" t="s">
        <v>31</v>
      </c>
      <c r="V2" s="14" t="s">
        <v>32</v>
      </c>
      <c r="W2" s="15" t="s">
        <v>33</v>
      </c>
      <c r="X2" s="7" t="s">
        <v>34</v>
      </c>
      <c r="Y2" s="7" t="s">
        <v>35</v>
      </c>
      <c r="Z2" s="8" t="s">
        <v>36</v>
      </c>
      <c r="AA2" s="6" t="s">
        <v>21</v>
      </c>
      <c r="AB2" s="7" t="s">
        <v>22</v>
      </c>
      <c r="AC2" s="7" t="s">
        <v>23</v>
      </c>
      <c r="AD2" s="7" t="s">
        <v>24</v>
      </c>
      <c r="AE2" s="7" t="s">
        <v>28</v>
      </c>
      <c r="AF2" s="7" t="s">
        <v>29</v>
      </c>
      <c r="AG2" s="7" t="s">
        <v>30</v>
      </c>
      <c r="AH2" s="7" t="s">
        <v>31</v>
      </c>
      <c r="AI2" s="14" t="s">
        <v>32</v>
      </c>
      <c r="AJ2" s="15" t="s">
        <v>33</v>
      </c>
      <c r="AK2" s="7" t="s">
        <v>34</v>
      </c>
      <c r="AL2" s="7" t="s">
        <v>35</v>
      </c>
      <c r="AM2" s="8" t="s">
        <v>36</v>
      </c>
      <c r="AN2" s="6" t="s">
        <v>21</v>
      </c>
      <c r="AO2" s="7" t="s">
        <v>22</v>
      </c>
      <c r="AP2" s="7" t="s">
        <v>23</v>
      </c>
      <c r="AQ2" s="7" t="s">
        <v>28</v>
      </c>
      <c r="AR2" s="7" t="s">
        <v>29</v>
      </c>
      <c r="AS2" s="7" t="s">
        <v>30</v>
      </c>
      <c r="AT2" s="7" t="s">
        <v>31</v>
      </c>
      <c r="AU2" s="14" t="s">
        <v>32</v>
      </c>
      <c r="AV2" s="15" t="s">
        <v>33</v>
      </c>
      <c r="AW2" s="7" t="s">
        <v>34</v>
      </c>
      <c r="AX2" s="7" t="s">
        <v>35</v>
      </c>
      <c r="AY2" s="8" t="s">
        <v>36</v>
      </c>
      <c r="AZ2" s="6" t="s">
        <v>21</v>
      </c>
      <c r="BA2" s="7" t="s">
        <v>22</v>
      </c>
      <c r="BB2" s="7" t="s">
        <v>23</v>
      </c>
      <c r="BC2" s="7" t="s">
        <v>28</v>
      </c>
      <c r="BD2" s="7" t="s">
        <v>29</v>
      </c>
      <c r="BE2" s="7" t="s">
        <v>30</v>
      </c>
      <c r="BF2" s="7" t="s">
        <v>31</v>
      </c>
      <c r="BG2" s="14" t="s">
        <v>32</v>
      </c>
      <c r="BH2" s="15" t="s">
        <v>33</v>
      </c>
      <c r="BI2" s="7" t="s">
        <v>34</v>
      </c>
      <c r="BJ2" s="7" t="s">
        <v>35</v>
      </c>
      <c r="BK2" s="8" t="s">
        <v>36</v>
      </c>
      <c r="BL2" s="6" t="s">
        <v>21</v>
      </c>
      <c r="BM2" s="7" t="s">
        <v>22</v>
      </c>
      <c r="BN2" s="7" t="s">
        <v>23</v>
      </c>
      <c r="BO2" s="7" t="s">
        <v>28</v>
      </c>
      <c r="BP2" s="7" t="s">
        <v>29</v>
      </c>
      <c r="BQ2" s="7" t="s">
        <v>30</v>
      </c>
      <c r="BR2" s="7" t="s">
        <v>31</v>
      </c>
      <c r="BS2" s="14" t="s">
        <v>32</v>
      </c>
      <c r="BT2" s="15" t="s">
        <v>33</v>
      </c>
      <c r="BU2" s="7" t="s">
        <v>34</v>
      </c>
      <c r="BV2" s="7" t="s">
        <v>35</v>
      </c>
      <c r="BW2" s="8" t="s">
        <v>36</v>
      </c>
      <c r="BX2" s="6" t="s">
        <v>21</v>
      </c>
      <c r="BY2" s="7" t="s">
        <v>22</v>
      </c>
      <c r="BZ2" s="7" t="s">
        <v>28</v>
      </c>
      <c r="CA2" s="7" t="s">
        <v>29</v>
      </c>
      <c r="CB2" s="7" t="s">
        <v>30</v>
      </c>
      <c r="CC2" s="7" t="s">
        <v>31</v>
      </c>
      <c r="CD2" s="14" t="s">
        <v>32</v>
      </c>
      <c r="CE2" s="15" t="s">
        <v>33</v>
      </c>
      <c r="CF2" s="7" t="s">
        <v>34</v>
      </c>
      <c r="CG2" s="7" t="s">
        <v>35</v>
      </c>
      <c r="CH2" s="8" t="s">
        <v>36</v>
      </c>
      <c r="CI2" s="6" t="s">
        <v>21</v>
      </c>
      <c r="CJ2" s="7" t="s">
        <v>22</v>
      </c>
      <c r="CK2" s="7" t="s">
        <v>28</v>
      </c>
      <c r="CL2" s="7" t="s">
        <v>29</v>
      </c>
      <c r="CM2" s="7" t="s">
        <v>30</v>
      </c>
      <c r="CN2" s="7" t="s">
        <v>31</v>
      </c>
      <c r="CO2" s="14" t="s">
        <v>32</v>
      </c>
      <c r="CP2" s="15" t="s">
        <v>33</v>
      </c>
      <c r="CQ2" s="7" t="s">
        <v>34</v>
      </c>
      <c r="CR2" s="7" t="s">
        <v>35</v>
      </c>
      <c r="CS2" s="8" t="s">
        <v>36</v>
      </c>
      <c r="CT2" s="6" t="s">
        <v>21</v>
      </c>
      <c r="CU2" s="7" t="s">
        <v>22</v>
      </c>
      <c r="CV2" s="7" t="s">
        <v>28</v>
      </c>
      <c r="CW2" s="7" t="s">
        <v>29</v>
      </c>
      <c r="CX2" s="7" t="s">
        <v>30</v>
      </c>
      <c r="CY2" s="7" t="s">
        <v>31</v>
      </c>
      <c r="CZ2" s="14" t="s">
        <v>32</v>
      </c>
      <c r="DA2" s="15" t="s">
        <v>33</v>
      </c>
      <c r="DB2" s="7" t="s">
        <v>34</v>
      </c>
      <c r="DC2" s="7" t="s">
        <v>35</v>
      </c>
      <c r="DD2" s="8" t="s">
        <v>36</v>
      </c>
    </row>
    <row r="3" spans="1:108" ht="13.5" customHeight="1">
      <c r="A3" s="16"/>
      <c r="B3" s="17"/>
      <c r="C3" s="17" t="s">
        <v>37</v>
      </c>
      <c r="D3" s="17"/>
      <c r="E3" s="18"/>
      <c r="F3" s="19"/>
      <c r="G3" s="20"/>
      <c r="H3" s="21"/>
      <c r="I3" s="22"/>
      <c r="J3" s="23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  <c r="V3" s="24"/>
      <c r="W3" s="25"/>
      <c r="X3" s="17"/>
      <c r="Y3" s="17"/>
      <c r="Z3" s="18"/>
      <c r="AA3" s="16"/>
      <c r="AB3" s="17"/>
      <c r="AC3" s="17"/>
      <c r="AD3" s="17"/>
      <c r="AE3" s="17"/>
      <c r="AF3" s="17"/>
      <c r="AG3" s="17"/>
      <c r="AH3" s="17"/>
      <c r="AI3" s="24"/>
      <c r="AJ3" s="25"/>
      <c r="AK3" s="17"/>
      <c r="AL3" s="17"/>
      <c r="AM3" s="18"/>
      <c r="AN3" s="16"/>
      <c r="AO3" s="17"/>
      <c r="AP3" s="17"/>
      <c r="AQ3" s="17"/>
      <c r="AR3" s="17"/>
      <c r="AS3" s="17"/>
      <c r="AT3" s="17"/>
      <c r="AU3" s="24"/>
      <c r="AV3" s="25"/>
      <c r="AW3" s="17"/>
      <c r="AX3" s="17"/>
      <c r="AY3" s="18"/>
      <c r="AZ3" s="16"/>
      <c r="BA3" s="17"/>
      <c r="BB3" s="17"/>
      <c r="BC3" s="17"/>
      <c r="BD3" s="17"/>
      <c r="BE3" s="17"/>
      <c r="BF3" s="17"/>
      <c r="BG3" s="24"/>
      <c r="BH3" s="25"/>
      <c r="BI3" s="17"/>
      <c r="BJ3" s="17"/>
      <c r="BK3" s="18"/>
      <c r="BL3" s="16"/>
      <c r="BM3" s="17"/>
      <c r="BN3" s="17"/>
      <c r="BO3" s="17"/>
      <c r="BP3" s="17"/>
      <c r="BQ3" s="17"/>
      <c r="BR3" s="17"/>
      <c r="BS3" s="24"/>
      <c r="BT3" s="25"/>
      <c r="BU3" s="17"/>
      <c r="BV3" s="17"/>
      <c r="BW3" s="26"/>
      <c r="BX3" s="16"/>
      <c r="BY3" s="17"/>
      <c r="BZ3" s="17"/>
      <c r="CA3" s="17"/>
      <c r="CB3" s="17"/>
      <c r="CC3" s="17"/>
      <c r="CD3" s="24"/>
      <c r="CE3" s="25"/>
      <c r="CF3" s="17"/>
      <c r="CG3" s="17"/>
      <c r="CH3" s="26"/>
      <c r="CI3" s="16"/>
      <c r="CJ3" s="17"/>
      <c r="CK3" s="17"/>
      <c r="CL3" s="17"/>
      <c r="CM3" s="17"/>
      <c r="CN3" s="17"/>
      <c r="CO3" s="24"/>
      <c r="CP3" s="25"/>
      <c r="CQ3" s="17"/>
      <c r="CR3" s="17"/>
      <c r="CS3" s="26"/>
      <c r="CT3" s="16"/>
      <c r="CU3" s="17"/>
      <c r="CV3" s="17"/>
      <c r="CW3" s="17"/>
      <c r="CX3" s="17"/>
      <c r="CY3" s="17"/>
      <c r="CZ3" s="24"/>
      <c r="DA3" s="25"/>
      <c r="DB3" s="17"/>
      <c r="DC3" s="17"/>
      <c r="DD3" s="26"/>
    </row>
    <row r="4" spans="1:108" ht="12.75" customHeight="1">
      <c r="A4" s="27">
        <v>4</v>
      </c>
      <c r="B4" s="28">
        <v>1</v>
      </c>
      <c r="C4" s="29" t="s">
        <v>42</v>
      </c>
      <c r="D4" s="30" t="s">
        <v>39</v>
      </c>
      <c r="E4" s="84" t="s">
        <v>40</v>
      </c>
      <c r="F4" s="85">
        <f aca="true" t="shared" si="0" ref="F4:F11">G4+H4+I4</f>
        <v>176.66</v>
      </c>
      <c r="G4" s="32">
        <f aca="true" t="shared" si="1" ref="G4:G11">W4+AJ4+AV4+BH4+BT4+CE4+CP4+DA4</f>
        <v>136.66</v>
      </c>
      <c r="H4" s="33">
        <f aca="true" t="shared" si="2" ref="H4:H11">Y4+AL4+AX4+BJ4+BV4+CG4+CR4+DC4</f>
        <v>3</v>
      </c>
      <c r="I4" s="34">
        <f aca="true" t="shared" si="3" ref="I4:I11">J4/2</f>
        <v>37</v>
      </c>
      <c r="J4" s="60">
        <f aca="true" t="shared" si="4" ref="J4:J11">R4+AE4+AQ4+BC4+BO4+BZ4+CK4+CV4</f>
        <v>74</v>
      </c>
      <c r="K4" s="35">
        <v>27.11</v>
      </c>
      <c r="L4" s="43"/>
      <c r="M4" s="43"/>
      <c r="N4" s="43"/>
      <c r="O4" s="43"/>
      <c r="P4" s="43"/>
      <c r="Q4" s="43"/>
      <c r="R4" s="37">
        <v>25</v>
      </c>
      <c r="S4" s="37"/>
      <c r="T4" s="37"/>
      <c r="U4" s="37"/>
      <c r="V4" s="44"/>
      <c r="W4" s="39">
        <f aca="true" t="shared" si="5" ref="W4:W11">K4+L4+M4+N4+O4+P4+Q4</f>
        <v>27.11</v>
      </c>
      <c r="X4" s="40">
        <f aca="true" t="shared" si="6" ref="X4:X11">R4/2</f>
        <v>12.5</v>
      </c>
      <c r="Y4" s="37">
        <f aca="true" t="shared" si="7" ref="Y4:Y11">(S4*3)+(T4*5)+(U4*5)+(V4*20)</f>
        <v>0</v>
      </c>
      <c r="Z4" s="46">
        <f aca="true" t="shared" si="8" ref="Z4:Z11">W4+X4+Y4</f>
        <v>39.61</v>
      </c>
      <c r="AA4" s="35">
        <v>37.9</v>
      </c>
      <c r="AB4" s="43"/>
      <c r="AC4" s="43"/>
      <c r="AD4" s="43"/>
      <c r="AE4" s="37">
        <v>19</v>
      </c>
      <c r="AF4" s="37"/>
      <c r="AG4" s="37"/>
      <c r="AH4" s="37"/>
      <c r="AI4" s="44"/>
      <c r="AJ4" s="39">
        <f aca="true" t="shared" si="9" ref="AJ4:AJ11">AA4+AB4+AC4+AD4</f>
        <v>37.9</v>
      </c>
      <c r="AK4" s="40">
        <f aca="true" t="shared" si="10" ref="AK4:AK11">AE4/2</f>
        <v>9.5</v>
      </c>
      <c r="AL4" s="37">
        <f aca="true" t="shared" si="11" ref="AL4:AL11">(AF4*3)+(AG4*5)+(AH4*5)+(AI4*20)</f>
        <v>0</v>
      </c>
      <c r="AM4" s="46">
        <f aca="true" t="shared" si="12" ref="AM4:AM11">AJ4+AK4+AL4</f>
        <v>47.4</v>
      </c>
      <c r="AN4" s="35">
        <v>33.45</v>
      </c>
      <c r="AO4" s="43"/>
      <c r="AP4" s="43"/>
      <c r="AQ4" s="37">
        <v>12</v>
      </c>
      <c r="AR4" s="37"/>
      <c r="AS4" s="37"/>
      <c r="AT4" s="37"/>
      <c r="AU4" s="44"/>
      <c r="AV4" s="39">
        <f aca="true" t="shared" si="13" ref="AV4:AV11">AN4+AO4+AP4</f>
        <v>33.45</v>
      </c>
      <c r="AW4" s="40">
        <f aca="true" t="shared" si="14" ref="AW4:AW11">AQ4/2</f>
        <v>6</v>
      </c>
      <c r="AX4" s="41">
        <f aca="true" t="shared" si="15" ref="AX4:AX11">(AR4*3)+(AS4*5)+(AT4*5)+(AU4*20)</f>
        <v>0</v>
      </c>
      <c r="AY4" s="42">
        <f aca="true" t="shared" si="16" ref="AY4:AY11">AV4+AW4+AX4</f>
        <v>39.45</v>
      </c>
      <c r="AZ4" s="35">
        <v>38.2</v>
      </c>
      <c r="BA4" s="43"/>
      <c r="BB4" s="43"/>
      <c r="BC4" s="37">
        <v>18</v>
      </c>
      <c r="BD4" s="37">
        <v>1</v>
      </c>
      <c r="BE4" s="37"/>
      <c r="BF4" s="37"/>
      <c r="BG4" s="44"/>
      <c r="BH4" s="39">
        <f aca="true" t="shared" si="17" ref="BH4:BH11">AZ4+BA4+BB4</f>
        <v>38.2</v>
      </c>
      <c r="BI4" s="40">
        <f aca="true" t="shared" si="18" ref="BI4:BI11">BC4/2</f>
        <v>9</v>
      </c>
      <c r="BJ4" s="37">
        <f aca="true" t="shared" si="19" ref="BJ4:BJ11">(BD4*3)+(BE4*5)+(BF4*5)+(BG4*20)</f>
        <v>3</v>
      </c>
      <c r="BK4" s="47">
        <f aca="true" t="shared" si="20" ref="BK4:BK11">BH4+BI4+BJ4</f>
        <v>50.2</v>
      </c>
      <c r="BL4" s="35"/>
      <c r="BM4" s="43"/>
      <c r="BN4" s="43"/>
      <c r="BO4" s="37"/>
      <c r="BP4" s="37"/>
      <c r="BQ4" s="37"/>
      <c r="BR4" s="37"/>
      <c r="BS4" s="44"/>
      <c r="BT4" s="39">
        <f aca="true" t="shared" si="21" ref="BT4:BT11">BL4+BM4+BN4</f>
        <v>0</v>
      </c>
      <c r="BU4" s="40">
        <f aca="true" t="shared" si="22" ref="BU4:BU11">BO4/2</f>
        <v>0</v>
      </c>
      <c r="BV4" s="37">
        <f aca="true" t="shared" si="23" ref="BV4:BV11">(BP4*3)+(BQ4*5)+(BR4*5)+(BS4*20)</f>
        <v>0</v>
      </c>
      <c r="BW4" s="45">
        <f aca="true" t="shared" si="24" ref="BW4:BW11">BT4+BU4+BV4</f>
        <v>0</v>
      </c>
      <c r="BX4" s="35"/>
      <c r="BY4" s="43"/>
      <c r="BZ4" s="37"/>
      <c r="CA4" s="37"/>
      <c r="CB4" s="37"/>
      <c r="CC4" s="37"/>
      <c r="CD4" s="44"/>
      <c r="CE4" s="39">
        <f aca="true" t="shared" si="25" ref="CE4:CE11">BX4+BY4</f>
        <v>0</v>
      </c>
      <c r="CF4" s="40">
        <f aca="true" t="shared" si="26" ref="CF4:CF11">BZ4/2</f>
        <v>0</v>
      </c>
      <c r="CG4" s="37">
        <f aca="true" t="shared" si="27" ref="CG4:CG11">(CA4*3)+(CB4*5)+(CC4*5)+(CD4*20)</f>
        <v>0</v>
      </c>
      <c r="CH4" s="45">
        <f aca="true" t="shared" si="28" ref="CH4:CH11">CE4+CF4+CG4</f>
        <v>0</v>
      </c>
      <c r="CI4" s="35"/>
      <c r="CJ4" s="43"/>
      <c r="CK4" s="37"/>
      <c r="CL4" s="37"/>
      <c r="CM4" s="37"/>
      <c r="CN4" s="37"/>
      <c r="CO4" s="44"/>
      <c r="CP4" s="39">
        <f aca="true" t="shared" si="29" ref="CP4:CP11">CI4+CJ4</f>
        <v>0</v>
      </c>
      <c r="CQ4" s="40">
        <f aca="true" t="shared" si="30" ref="CQ4:CQ11">CK4/2</f>
        <v>0</v>
      </c>
      <c r="CR4" s="37">
        <f aca="true" t="shared" si="31" ref="CR4:CR11">(CL4*3)+(CM4*5)+(CN4*5)+(CO4*20)</f>
        <v>0</v>
      </c>
      <c r="CS4" s="45">
        <f aca="true" t="shared" si="32" ref="CS4:CS11">CP4+CQ4+CR4</f>
        <v>0</v>
      </c>
      <c r="CT4" s="35"/>
      <c r="CU4" s="43"/>
      <c r="CV4" s="37"/>
      <c r="CW4" s="37"/>
      <c r="CX4" s="37"/>
      <c r="CY4" s="37"/>
      <c r="CZ4" s="44"/>
      <c r="DA4" s="39">
        <f aca="true" t="shared" si="33" ref="DA4:DA11">CT4+CU4</f>
        <v>0</v>
      </c>
      <c r="DB4" s="40">
        <f aca="true" t="shared" si="34" ref="DB4:DB11">CV4/2</f>
        <v>0</v>
      </c>
      <c r="DC4" s="37">
        <f aca="true" t="shared" si="35" ref="DC4:DC11">(CW4*3)+(CX4*5)+(CY4*5)+(CZ4*20)</f>
        <v>0</v>
      </c>
      <c r="DD4" s="45">
        <f aca="true" t="shared" si="36" ref="DD4:DD11">DA4+DB4+DC4</f>
        <v>0</v>
      </c>
    </row>
    <row r="5" spans="1:108" ht="12.75" customHeight="1">
      <c r="A5" s="27">
        <v>11</v>
      </c>
      <c r="B5" s="28">
        <v>2</v>
      </c>
      <c r="C5" s="29" t="s">
        <v>61</v>
      </c>
      <c r="D5" s="49" t="s">
        <v>39</v>
      </c>
      <c r="E5" s="86" t="s">
        <v>40</v>
      </c>
      <c r="F5" s="85">
        <f t="shared" si="0"/>
        <v>242.24</v>
      </c>
      <c r="G5" s="32">
        <f t="shared" si="1"/>
        <v>171.24</v>
      </c>
      <c r="H5" s="33">
        <f t="shared" si="2"/>
        <v>0</v>
      </c>
      <c r="I5" s="34">
        <f t="shared" si="3"/>
        <v>71</v>
      </c>
      <c r="J5" s="76">
        <f t="shared" si="4"/>
        <v>142</v>
      </c>
      <c r="K5" s="35">
        <v>37</v>
      </c>
      <c r="L5" s="43"/>
      <c r="M5" s="43"/>
      <c r="N5" s="43"/>
      <c r="O5" s="43"/>
      <c r="P5" s="43"/>
      <c r="Q5" s="43"/>
      <c r="R5" s="37">
        <v>60</v>
      </c>
      <c r="S5" s="37"/>
      <c r="T5" s="37"/>
      <c r="U5" s="37"/>
      <c r="V5" s="44"/>
      <c r="W5" s="39">
        <f t="shared" si="5"/>
        <v>37</v>
      </c>
      <c r="X5" s="40">
        <f t="shared" si="6"/>
        <v>30</v>
      </c>
      <c r="Y5" s="37">
        <f t="shared" si="7"/>
        <v>0</v>
      </c>
      <c r="Z5" s="45">
        <f t="shared" si="8"/>
        <v>67</v>
      </c>
      <c r="AA5" s="35">
        <v>50.68</v>
      </c>
      <c r="AB5" s="43"/>
      <c r="AC5" s="43"/>
      <c r="AD5" s="43"/>
      <c r="AE5" s="37">
        <v>37</v>
      </c>
      <c r="AF5" s="37"/>
      <c r="AG5" s="37"/>
      <c r="AH5" s="37"/>
      <c r="AI5" s="44"/>
      <c r="AJ5" s="39">
        <f t="shared" si="9"/>
        <v>50.68</v>
      </c>
      <c r="AK5" s="40">
        <f t="shared" si="10"/>
        <v>18.5</v>
      </c>
      <c r="AL5" s="37">
        <f t="shared" si="11"/>
        <v>0</v>
      </c>
      <c r="AM5" s="55">
        <f t="shared" si="12"/>
        <v>69.18</v>
      </c>
      <c r="AN5" s="35">
        <v>45.78</v>
      </c>
      <c r="AO5" s="43"/>
      <c r="AP5" s="43"/>
      <c r="AQ5" s="37">
        <v>18</v>
      </c>
      <c r="AR5" s="37"/>
      <c r="AS5" s="37"/>
      <c r="AT5" s="37"/>
      <c r="AU5" s="44"/>
      <c r="AV5" s="39">
        <f t="shared" si="13"/>
        <v>45.78</v>
      </c>
      <c r="AW5" s="40">
        <f t="shared" si="14"/>
        <v>9</v>
      </c>
      <c r="AX5" s="37">
        <f t="shared" si="15"/>
        <v>0</v>
      </c>
      <c r="AY5" s="81">
        <f t="shared" si="16"/>
        <v>54.78</v>
      </c>
      <c r="AZ5" s="35">
        <v>37.78</v>
      </c>
      <c r="BA5" s="43"/>
      <c r="BB5" s="43"/>
      <c r="BC5" s="37">
        <v>27</v>
      </c>
      <c r="BD5" s="37"/>
      <c r="BE5" s="37"/>
      <c r="BF5" s="37"/>
      <c r="BG5" s="44"/>
      <c r="BH5" s="39">
        <f t="shared" si="17"/>
        <v>37.78</v>
      </c>
      <c r="BI5" s="40">
        <f t="shared" si="18"/>
        <v>13.5</v>
      </c>
      <c r="BJ5" s="37">
        <f t="shared" si="19"/>
        <v>0</v>
      </c>
      <c r="BK5" s="50">
        <f t="shared" si="20"/>
        <v>51.28</v>
      </c>
      <c r="BL5" s="35"/>
      <c r="BM5" s="43"/>
      <c r="BN5" s="43"/>
      <c r="BO5" s="37"/>
      <c r="BP5" s="37"/>
      <c r="BQ5" s="37"/>
      <c r="BR5" s="37"/>
      <c r="BS5" s="44"/>
      <c r="BT5" s="39">
        <f t="shared" si="21"/>
        <v>0</v>
      </c>
      <c r="BU5" s="40">
        <f t="shared" si="22"/>
        <v>0</v>
      </c>
      <c r="BV5" s="37">
        <f t="shared" si="23"/>
        <v>0</v>
      </c>
      <c r="BW5" s="45">
        <f t="shared" si="24"/>
        <v>0</v>
      </c>
      <c r="BX5" s="35"/>
      <c r="BY5" s="43"/>
      <c r="BZ5" s="37"/>
      <c r="CA5" s="37"/>
      <c r="CB5" s="37"/>
      <c r="CC5" s="37"/>
      <c r="CD5" s="44"/>
      <c r="CE5" s="39">
        <f t="shared" si="25"/>
        <v>0</v>
      </c>
      <c r="CF5" s="40">
        <f t="shared" si="26"/>
        <v>0</v>
      </c>
      <c r="CG5" s="37">
        <f t="shared" si="27"/>
        <v>0</v>
      </c>
      <c r="CH5" s="45">
        <f t="shared" si="28"/>
        <v>0</v>
      </c>
      <c r="CI5" s="35"/>
      <c r="CJ5" s="43"/>
      <c r="CK5" s="37"/>
      <c r="CL5" s="37"/>
      <c r="CM5" s="37"/>
      <c r="CN5" s="37"/>
      <c r="CO5" s="44"/>
      <c r="CP5" s="39">
        <f t="shared" si="29"/>
        <v>0</v>
      </c>
      <c r="CQ5" s="40">
        <f t="shared" si="30"/>
        <v>0</v>
      </c>
      <c r="CR5" s="37">
        <f t="shared" si="31"/>
        <v>0</v>
      </c>
      <c r="CS5" s="45">
        <f t="shared" si="32"/>
        <v>0</v>
      </c>
      <c r="CT5" s="35"/>
      <c r="CU5" s="43"/>
      <c r="CV5" s="37"/>
      <c r="CW5" s="37"/>
      <c r="CX5" s="37"/>
      <c r="CY5" s="37"/>
      <c r="CZ5" s="44"/>
      <c r="DA5" s="39">
        <f t="shared" si="33"/>
        <v>0</v>
      </c>
      <c r="DB5" s="40">
        <f t="shared" si="34"/>
        <v>0</v>
      </c>
      <c r="DC5" s="37">
        <f t="shared" si="35"/>
        <v>0</v>
      </c>
      <c r="DD5" s="45">
        <f t="shared" si="36"/>
        <v>0</v>
      </c>
    </row>
    <row r="6" spans="1:108" ht="12.75">
      <c r="A6" s="27">
        <v>12</v>
      </c>
      <c r="B6" s="28">
        <v>3</v>
      </c>
      <c r="C6" s="29" t="s">
        <v>62</v>
      </c>
      <c r="D6" s="92" t="s">
        <v>39</v>
      </c>
      <c r="E6" s="93" t="s">
        <v>40</v>
      </c>
      <c r="F6" s="94">
        <f t="shared" si="0"/>
        <v>246.26</v>
      </c>
      <c r="G6" s="95">
        <f t="shared" si="1"/>
        <v>153.26</v>
      </c>
      <c r="H6" s="96">
        <f t="shared" si="2"/>
        <v>20</v>
      </c>
      <c r="I6" s="97">
        <f t="shared" si="3"/>
        <v>73</v>
      </c>
      <c r="J6" s="98">
        <f t="shared" si="4"/>
        <v>146</v>
      </c>
      <c r="K6" s="99">
        <v>33.74</v>
      </c>
      <c r="L6" s="100"/>
      <c r="M6" s="100"/>
      <c r="N6" s="100"/>
      <c r="O6" s="100"/>
      <c r="P6" s="100"/>
      <c r="Q6" s="100"/>
      <c r="R6" s="101">
        <v>45</v>
      </c>
      <c r="S6" s="101"/>
      <c r="T6" s="101"/>
      <c r="U6" s="101"/>
      <c r="V6" s="102"/>
      <c r="W6" s="103">
        <f t="shared" si="5"/>
        <v>33.74</v>
      </c>
      <c r="X6" s="104">
        <f t="shared" si="6"/>
        <v>22.5</v>
      </c>
      <c r="Y6" s="101">
        <f t="shared" si="7"/>
        <v>0</v>
      </c>
      <c r="Z6" s="105">
        <f t="shared" si="8"/>
        <v>56.24</v>
      </c>
      <c r="AA6" s="99">
        <v>48.2</v>
      </c>
      <c r="AB6" s="100"/>
      <c r="AC6" s="100"/>
      <c r="AD6" s="100"/>
      <c r="AE6" s="101">
        <v>29</v>
      </c>
      <c r="AF6" s="101"/>
      <c r="AG6" s="101"/>
      <c r="AH6" s="101"/>
      <c r="AI6" s="102"/>
      <c r="AJ6" s="103">
        <f t="shared" si="9"/>
        <v>48.2</v>
      </c>
      <c r="AK6" s="104">
        <f t="shared" si="10"/>
        <v>14.5</v>
      </c>
      <c r="AL6" s="101">
        <f t="shared" si="11"/>
        <v>0</v>
      </c>
      <c r="AM6" s="105">
        <f t="shared" si="12"/>
        <v>62.7</v>
      </c>
      <c r="AN6" s="99">
        <v>37.32</v>
      </c>
      <c r="AO6" s="100"/>
      <c r="AP6" s="100"/>
      <c r="AQ6" s="101">
        <v>24</v>
      </c>
      <c r="AR6" s="101"/>
      <c r="AS6" s="101"/>
      <c r="AT6" s="101"/>
      <c r="AU6" s="102"/>
      <c r="AV6" s="103">
        <f t="shared" si="13"/>
        <v>37.32</v>
      </c>
      <c r="AW6" s="104">
        <f t="shared" si="14"/>
        <v>12</v>
      </c>
      <c r="AX6" s="101">
        <f t="shared" si="15"/>
        <v>0</v>
      </c>
      <c r="AY6" s="105">
        <f t="shared" si="16"/>
        <v>49.32</v>
      </c>
      <c r="AZ6" s="99">
        <v>34</v>
      </c>
      <c r="BA6" s="100"/>
      <c r="BB6" s="100"/>
      <c r="BC6" s="101">
        <v>48</v>
      </c>
      <c r="BD6" s="101"/>
      <c r="BE6" s="101">
        <v>4</v>
      </c>
      <c r="BF6" s="101"/>
      <c r="BG6" s="102"/>
      <c r="BH6" s="103">
        <f t="shared" si="17"/>
        <v>34</v>
      </c>
      <c r="BI6" s="104">
        <f t="shared" si="18"/>
        <v>24</v>
      </c>
      <c r="BJ6" s="106">
        <f t="shared" si="19"/>
        <v>20</v>
      </c>
      <c r="BK6" s="107">
        <f t="shared" si="20"/>
        <v>78</v>
      </c>
      <c r="BL6" s="99"/>
      <c r="BM6" s="43"/>
      <c r="BN6" s="43"/>
      <c r="BO6" s="37"/>
      <c r="BP6" s="37"/>
      <c r="BQ6" s="37"/>
      <c r="BR6" s="37"/>
      <c r="BS6" s="44"/>
      <c r="BT6" s="39">
        <f t="shared" si="21"/>
        <v>0</v>
      </c>
      <c r="BU6" s="40">
        <f t="shared" si="22"/>
        <v>0</v>
      </c>
      <c r="BV6" s="37">
        <f t="shared" si="23"/>
        <v>0</v>
      </c>
      <c r="BW6" s="45">
        <f t="shared" si="24"/>
        <v>0</v>
      </c>
      <c r="BX6" s="35"/>
      <c r="BY6" s="43"/>
      <c r="BZ6" s="37"/>
      <c r="CA6" s="37"/>
      <c r="CB6" s="37"/>
      <c r="CC6" s="37"/>
      <c r="CD6" s="44"/>
      <c r="CE6" s="39">
        <f t="shared" si="25"/>
        <v>0</v>
      </c>
      <c r="CF6" s="40">
        <f t="shared" si="26"/>
        <v>0</v>
      </c>
      <c r="CG6" s="37">
        <f t="shared" si="27"/>
        <v>0</v>
      </c>
      <c r="CH6" s="45">
        <f t="shared" si="28"/>
        <v>0</v>
      </c>
      <c r="CI6" s="35"/>
      <c r="CJ6" s="43"/>
      <c r="CK6" s="37"/>
      <c r="CL6" s="37"/>
      <c r="CM6" s="37"/>
      <c r="CN6" s="37"/>
      <c r="CO6" s="44"/>
      <c r="CP6" s="39">
        <f t="shared" si="29"/>
        <v>0</v>
      </c>
      <c r="CQ6" s="40">
        <f t="shared" si="30"/>
        <v>0</v>
      </c>
      <c r="CR6" s="37">
        <f t="shared" si="31"/>
        <v>0</v>
      </c>
      <c r="CS6" s="45">
        <f t="shared" si="32"/>
        <v>0</v>
      </c>
      <c r="CT6" s="35"/>
      <c r="CU6" s="43"/>
      <c r="CV6" s="37"/>
      <c r="CW6" s="37"/>
      <c r="CX6" s="37"/>
      <c r="CY6" s="37"/>
      <c r="CZ6" s="44"/>
      <c r="DA6" s="39">
        <f t="shared" si="33"/>
        <v>0</v>
      </c>
      <c r="DB6" s="40">
        <f t="shared" si="34"/>
        <v>0</v>
      </c>
      <c r="DC6" s="37">
        <f t="shared" si="35"/>
        <v>0</v>
      </c>
      <c r="DD6" s="45">
        <f t="shared" si="36"/>
        <v>0</v>
      </c>
    </row>
    <row r="7" spans="1:108" ht="12.75" customHeight="1">
      <c r="A7" s="27">
        <v>14</v>
      </c>
      <c r="B7" s="28">
        <v>4</v>
      </c>
      <c r="C7" s="29" t="s">
        <v>43</v>
      </c>
      <c r="D7" s="108" t="s">
        <v>39</v>
      </c>
      <c r="E7" s="109" t="s">
        <v>40</v>
      </c>
      <c r="F7" s="110">
        <f t="shared" si="0"/>
        <v>270.53</v>
      </c>
      <c r="G7" s="95">
        <f t="shared" si="1"/>
        <v>192.03</v>
      </c>
      <c r="H7" s="96">
        <f t="shared" si="2"/>
        <v>3</v>
      </c>
      <c r="I7" s="97">
        <f t="shared" si="3"/>
        <v>75.5</v>
      </c>
      <c r="J7" s="98">
        <f t="shared" si="4"/>
        <v>151</v>
      </c>
      <c r="K7" s="99">
        <v>45.23</v>
      </c>
      <c r="L7" s="100"/>
      <c r="M7" s="100"/>
      <c r="N7" s="100"/>
      <c r="O7" s="100"/>
      <c r="P7" s="100"/>
      <c r="Q7" s="100"/>
      <c r="R7" s="101">
        <v>90</v>
      </c>
      <c r="S7" s="101"/>
      <c r="T7" s="101"/>
      <c r="U7" s="101"/>
      <c r="V7" s="102"/>
      <c r="W7" s="103">
        <f t="shared" si="5"/>
        <v>45.23</v>
      </c>
      <c r="X7" s="104">
        <f t="shared" si="6"/>
        <v>45</v>
      </c>
      <c r="Y7" s="101">
        <f t="shared" si="7"/>
        <v>0</v>
      </c>
      <c r="Z7" s="105">
        <f t="shared" si="8"/>
        <v>90.22999999999999</v>
      </c>
      <c r="AA7" s="99">
        <v>48.58</v>
      </c>
      <c r="AB7" s="100"/>
      <c r="AC7" s="100"/>
      <c r="AD7" s="100"/>
      <c r="AE7" s="101">
        <v>16</v>
      </c>
      <c r="AF7" s="101"/>
      <c r="AG7" s="101"/>
      <c r="AH7" s="101"/>
      <c r="AI7" s="102"/>
      <c r="AJ7" s="103">
        <f t="shared" si="9"/>
        <v>48.58</v>
      </c>
      <c r="AK7" s="104">
        <f t="shared" si="10"/>
        <v>8</v>
      </c>
      <c r="AL7" s="101">
        <f t="shared" si="11"/>
        <v>0</v>
      </c>
      <c r="AM7" s="105">
        <f t="shared" si="12"/>
        <v>56.58</v>
      </c>
      <c r="AN7" s="99">
        <v>54.75</v>
      </c>
      <c r="AO7" s="100"/>
      <c r="AP7" s="100"/>
      <c r="AQ7" s="101">
        <v>20</v>
      </c>
      <c r="AR7" s="101">
        <v>1</v>
      </c>
      <c r="AS7" s="101"/>
      <c r="AT7" s="101"/>
      <c r="AU7" s="102"/>
      <c r="AV7" s="103">
        <f t="shared" si="13"/>
        <v>54.75</v>
      </c>
      <c r="AW7" s="104">
        <f t="shared" si="14"/>
        <v>10</v>
      </c>
      <c r="AX7" s="101">
        <f t="shared" si="15"/>
        <v>3</v>
      </c>
      <c r="AY7" s="105">
        <f t="shared" si="16"/>
        <v>67.75</v>
      </c>
      <c r="AZ7" s="99">
        <v>43.47</v>
      </c>
      <c r="BA7" s="100"/>
      <c r="BB7" s="100"/>
      <c r="BC7" s="101">
        <v>25</v>
      </c>
      <c r="BD7" s="101"/>
      <c r="BE7" s="101"/>
      <c r="BF7" s="101"/>
      <c r="BG7" s="102"/>
      <c r="BH7" s="103">
        <f t="shared" si="17"/>
        <v>43.47</v>
      </c>
      <c r="BI7" s="104">
        <f t="shared" si="18"/>
        <v>12.5</v>
      </c>
      <c r="BJ7" s="101">
        <f t="shared" si="19"/>
        <v>0</v>
      </c>
      <c r="BK7" s="111">
        <f t="shared" si="20"/>
        <v>55.97</v>
      </c>
      <c r="BL7" s="99"/>
      <c r="BM7" s="43"/>
      <c r="BN7" s="43"/>
      <c r="BO7" s="37"/>
      <c r="BP7" s="37"/>
      <c r="BQ7" s="37"/>
      <c r="BR7" s="37"/>
      <c r="BS7" s="44"/>
      <c r="BT7" s="39">
        <f t="shared" si="21"/>
        <v>0</v>
      </c>
      <c r="BU7" s="40">
        <f t="shared" si="22"/>
        <v>0</v>
      </c>
      <c r="BV7" s="37">
        <f t="shared" si="23"/>
        <v>0</v>
      </c>
      <c r="BW7" s="45">
        <f t="shared" si="24"/>
        <v>0</v>
      </c>
      <c r="BX7" s="35"/>
      <c r="BY7" s="43"/>
      <c r="BZ7" s="37"/>
      <c r="CA7" s="37"/>
      <c r="CB7" s="37"/>
      <c r="CC7" s="37"/>
      <c r="CD7" s="44"/>
      <c r="CE7" s="39">
        <f t="shared" si="25"/>
        <v>0</v>
      </c>
      <c r="CF7" s="40">
        <f t="shared" si="26"/>
        <v>0</v>
      </c>
      <c r="CG7" s="37">
        <f t="shared" si="27"/>
        <v>0</v>
      </c>
      <c r="CH7" s="45">
        <f t="shared" si="28"/>
        <v>0</v>
      </c>
      <c r="CI7" s="35"/>
      <c r="CJ7" s="43"/>
      <c r="CK7" s="37"/>
      <c r="CL7" s="37"/>
      <c r="CM7" s="37"/>
      <c r="CN7" s="37"/>
      <c r="CO7" s="44"/>
      <c r="CP7" s="39">
        <f t="shared" si="29"/>
        <v>0</v>
      </c>
      <c r="CQ7" s="40">
        <f t="shared" si="30"/>
        <v>0</v>
      </c>
      <c r="CR7" s="37">
        <f t="shared" si="31"/>
        <v>0</v>
      </c>
      <c r="CS7" s="45">
        <f t="shared" si="32"/>
        <v>0</v>
      </c>
      <c r="CT7" s="35"/>
      <c r="CU7" s="43"/>
      <c r="CV7" s="37"/>
      <c r="CW7" s="37"/>
      <c r="CX7" s="37"/>
      <c r="CY7" s="37"/>
      <c r="CZ7" s="44"/>
      <c r="DA7" s="39">
        <f t="shared" si="33"/>
        <v>0</v>
      </c>
      <c r="DB7" s="40">
        <f t="shared" si="34"/>
        <v>0</v>
      </c>
      <c r="DC7" s="37">
        <f t="shared" si="35"/>
        <v>0</v>
      </c>
      <c r="DD7" s="45">
        <f t="shared" si="36"/>
        <v>0</v>
      </c>
    </row>
    <row r="8" spans="1:108" ht="12.75" customHeight="1">
      <c r="A8" s="27">
        <v>15</v>
      </c>
      <c r="B8" s="28">
        <v>5</v>
      </c>
      <c r="C8" s="29" t="s">
        <v>64</v>
      </c>
      <c r="D8" s="108" t="s">
        <v>39</v>
      </c>
      <c r="E8" s="109" t="s">
        <v>40</v>
      </c>
      <c r="F8" s="110">
        <f t="shared" si="0"/>
        <v>274.01</v>
      </c>
      <c r="G8" s="95">
        <f t="shared" si="1"/>
        <v>235.01</v>
      </c>
      <c r="H8" s="96">
        <f t="shared" si="2"/>
        <v>0</v>
      </c>
      <c r="I8" s="97">
        <f t="shared" si="3"/>
        <v>39</v>
      </c>
      <c r="J8" s="98">
        <f t="shared" si="4"/>
        <v>78</v>
      </c>
      <c r="K8" s="99">
        <v>44.92</v>
      </c>
      <c r="L8" s="100"/>
      <c r="M8" s="100"/>
      <c r="N8" s="100"/>
      <c r="O8" s="100"/>
      <c r="P8" s="100"/>
      <c r="Q8" s="100"/>
      <c r="R8" s="101">
        <v>20</v>
      </c>
      <c r="S8" s="101"/>
      <c r="T8" s="101"/>
      <c r="U8" s="101"/>
      <c r="V8" s="102"/>
      <c r="W8" s="103">
        <f t="shared" si="5"/>
        <v>44.92</v>
      </c>
      <c r="X8" s="104">
        <f t="shared" si="6"/>
        <v>10</v>
      </c>
      <c r="Y8" s="101">
        <f t="shared" si="7"/>
        <v>0</v>
      </c>
      <c r="Z8" s="105">
        <f t="shared" si="8"/>
        <v>54.92</v>
      </c>
      <c r="AA8" s="99">
        <v>69.26</v>
      </c>
      <c r="AB8" s="100"/>
      <c r="AC8" s="100"/>
      <c r="AD8" s="100"/>
      <c r="AE8" s="101">
        <v>36</v>
      </c>
      <c r="AF8" s="101"/>
      <c r="AG8" s="101"/>
      <c r="AH8" s="101"/>
      <c r="AI8" s="102"/>
      <c r="AJ8" s="103">
        <f t="shared" si="9"/>
        <v>69.26</v>
      </c>
      <c r="AK8" s="104">
        <f t="shared" si="10"/>
        <v>18</v>
      </c>
      <c r="AL8" s="101">
        <f t="shared" si="11"/>
        <v>0</v>
      </c>
      <c r="AM8" s="105">
        <f t="shared" si="12"/>
        <v>87.26</v>
      </c>
      <c r="AN8" s="99">
        <v>55.44</v>
      </c>
      <c r="AO8" s="100"/>
      <c r="AP8" s="100"/>
      <c r="AQ8" s="101">
        <v>9</v>
      </c>
      <c r="AR8" s="101"/>
      <c r="AS8" s="101"/>
      <c r="AT8" s="101"/>
      <c r="AU8" s="102"/>
      <c r="AV8" s="103">
        <f t="shared" si="13"/>
        <v>55.44</v>
      </c>
      <c r="AW8" s="104">
        <f t="shared" si="14"/>
        <v>4.5</v>
      </c>
      <c r="AX8" s="101">
        <f t="shared" si="15"/>
        <v>0</v>
      </c>
      <c r="AY8" s="105">
        <f t="shared" si="16"/>
        <v>59.94</v>
      </c>
      <c r="AZ8" s="99">
        <v>65.39</v>
      </c>
      <c r="BA8" s="100"/>
      <c r="BB8" s="100"/>
      <c r="BC8" s="101">
        <v>13</v>
      </c>
      <c r="BD8" s="101"/>
      <c r="BE8" s="101"/>
      <c r="BF8" s="101"/>
      <c r="BG8" s="102"/>
      <c r="BH8" s="103">
        <f t="shared" si="17"/>
        <v>65.39</v>
      </c>
      <c r="BI8" s="104">
        <f t="shared" si="18"/>
        <v>6.5</v>
      </c>
      <c r="BJ8" s="101">
        <f t="shared" si="19"/>
        <v>0</v>
      </c>
      <c r="BK8" s="111">
        <f t="shared" si="20"/>
        <v>71.89</v>
      </c>
      <c r="BL8" s="99"/>
      <c r="BM8" s="43"/>
      <c r="BN8" s="43"/>
      <c r="BO8" s="37"/>
      <c r="BP8" s="37"/>
      <c r="BQ8" s="37"/>
      <c r="BR8" s="37"/>
      <c r="BS8" s="44"/>
      <c r="BT8" s="39">
        <f t="shared" si="21"/>
        <v>0</v>
      </c>
      <c r="BU8" s="40">
        <f t="shared" si="22"/>
        <v>0</v>
      </c>
      <c r="BV8" s="37">
        <f t="shared" si="23"/>
        <v>0</v>
      </c>
      <c r="BW8" s="45">
        <f t="shared" si="24"/>
        <v>0</v>
      </c>
      <c r="BX8" s="35"/>
      <c r="BY8" s="43"/>
      <c r="BZ8" s="37"/>
      <c r="CA8" s="37"/>
      <c r="CB8" s="37"/>
      <c r="CC8" s="37"/>
      <c r="CD8" s="44"/>
      <c r="CE8" s="39">
        <f t="shared" si="25"/>
        <v>0</v>
      </c>
      <c r="CF8" s="40">
        <f t="shared" si="26"/>
        <v>0</v>
      </c>
      <c r="CG8" s="37">
        <f t="shared" si="27"/>
        <v>0</v>
      </c>
      <c r="CH8" s="45">
        <f t="shared" si="28"/>
        <v>0</v>
      </c>
      <c r="CI8" s="35"/>
      <c r="CJ8" s="43"/>
      <c r="CK8" s="37"/>
      <c r="CL8" s="37"/>
      <c r="CM8" s="37"/>
      <c r="CN8" s="37"/>
      <c r="CO8" s="44"/>
      <c r="CP8" s="39">
        <f t="shared" si="29"/>
        <v>0</v>
      </c>
      <c r="CQ8" s="40">
        <f t="shared" si="30"/>
        <v>0</v>
      </c>
      <c r="CR8" s="37">
        <f t="shared" si="31"/>
        <v>0</v>
      </c>
      <c r="CS8" s="45">
        <f t="shared" si="32"/>
        <v>0</v>
      </c>
      <c r="CT8" s="35"/>
      <c r="CU8" s="43"/>
      <c r="CV8" s="37"/>
      <c r="CW8" s="37"/>
      <c r="CX8" s="37"/>
      <c r="CY8" s="37"/>
      <c r="CZ8" s="44"/>
      <c r="DA8" s="39">
        <f t="shared" si="33"/>
        <v>0</v>
      </c>
      <c r="DB8" s="40">
        <f t="shared" si="34"/>
        <v>0</v>
      </c>
      <c r="DC8" s="37">
        <f t="shared" si="35"/>
        <v>0</v>
      </c>
      <c r="DD8" s="45">
        <f t="shared" si="36"/>
        <v>0</v>
      </c>
    </row>
    <row r="9" spans="1:108" ht="12.75" customHeight="1">
      <c r="A9" s="27">
        <v>18</v>
      </c>
      <c r="B9" s="28">
        <v>6</v>
      </c>
      <c r="C9" s="29" t="s">
        <v>65</v>
      </c>
      <c r="D9" s="108" t="s">
        <v>39</v>
      </c>
      <c r="E9" s="112" t="s">
        <v>40</v>
      </c>
      <c r="F9" s="113">
        <f t="shared" si="0"/>
        <v>298.33000000000004</v>
      </c>
      <c r="G9" s="95">
        <f t="shared" si="1"/>
        <v>226.33</v>
      </c>
      <c r="H9" s="96">
        <f t="shared" si="2"/>
        <v>0</v>
      </c>
      <c r="I9" s="97">
        <f t="shared" si="3"/>
        <v>72</v>
      </c>
      <c r="J9" s="98">
        <f t="shared" si="4"/>
        <v>144</v>
      </c>
      <c r="K9" s="99">
        <v>60</v>
      </c>
      <c r="L9" s="100"/>
      <c r="M9" s="100"/>
      <c r="N9" s="100"/>
      <c r="O9" s="100"/>
      <c r="P9" s="100"/>
      <c r="Q9" s="100"/>
      <c r="R9" s="101">
        <v>100</v>
      </c>
      <c r="S9" s="101"/>
      <c r="T9" s="101"/>
      <c r="U9" s="101"/>
      <c r="V9" s="102"/>
      <c r="W9" s="103">
        <f t="shared" si="5"/>
        <v>60</v>
      </c>
      <c r="X9" s="104">
        <f t="shared" si="6"/>
        <v>50</v>
      </c>
      <c r="Y9" s="101">
        <f t="shared" si="7"/>
        <v>0</v>
      </c>
      <c r="Z9" s="105">
        <f t="shared" si="8"/>
        <v>110</v>
      </c>
      <c r="AA9" s="99">
        <v>59.19</v>
      </c>
      <c r="AB9" s="100"/>
      <c r="AC9" s="100"/>
      <c r="AD9" s="100"/>
      <c r="AE9" s="101">
        <v>30</v>
      </c>
      <c r="AF9" s="101"/>
      <c r="AG9" s="101"/>
      <c r="AH9" s="101"/>
      <c r="AI9" s="102"/>
      <c r="AJ9" s="103">
        <f t="shared" si="9"/>
        <v>59.19</v>
      </c>
      <c r="AK9" s="104">
        <f t="shared" si="10"/>
        <v>15</v>
      </c>
      <c r="AL9" s="101">
        <f t="shared" si="11"/>
        <v>0</v>
      </c>
      <c r="AM9" s="105">
        <f t="shared" si="12"/>
        <v>74.19</v>
      </c>
      <c r="AN9" s="99">
        <v>55.8</v>
      </c>
      <c r="AO9" s="100"/>
      <c r="AP9" s="100"/>
      <c r="AQ9" s="101">
        <v>8</v>
      </c>
      <c r="AR9" s="101"/>
      <c r="AS9" s="101"/>
      <c r="AT9" s="101"/>
      <c r="AU9" s="102"/>
      <c r="AV9" s="103">
        <f t="shared" si="13"/>
        <v>55.8</v>
      </c>
      <c r="AW9" s="104">
        <f t="shared" si="14"/>
        <v>4</v>
      </c>
      <c r="AX9" s="101">
        <f t="shared" si="15"/>
        <v>0</v>
      </c>
      <c r="AY9" s="105">
        <f t="shared" si="16"/>
        <v>59.8</v>
      </c>
      <c r="AZ9" s="99">
        <v>51.34</v>
      </c>
      <c r="BA9" s="100"/>
      <c r="BB9" s="100"/>
      <c r="BC9" s="101">
        <v>6</v>
      </c>
      <c r="BD9" s="101"/>
      <c r="BE9" s="101"/>
      <c r="BF9" s="101"/>
      <c r="BG9" s="102"/>
      <c r="BH9" s="103">
        <f t="shared" si="17"/>
        <v>51.34</v>
      </c>
      <c r="BI9" s="104">
        <f t="shared" si="18"/>
        <v>3</v>
      </c>
      <c r="BJ9" s="101">
        <f t="shared" si="19"/>
        <v>0</v>
      </c>
      <c r="BK9" s="105">
        <f t="shared" si="20"/>
        <v>54.34</v>
      </c>
      <c r="BL9" s="99"/>
      <c r="BM9" s="43"/>
      <c r="BN9" s="43"/>
      <c r="BO9" s="37"/>
      <c r="BP9" s="37"/>
      <c r="BQ9" s="37"/>
      <c r="BR9" s="37"/>
      <c r="BS9" s="44"/>
      <c r="BT9" s="39">
        <f t="shared" si="21"/>
        <v>0</v>
      </c>
      <c r="BU9" s="40">
        <f t="shared" si="22"/>
        <v>0</v>
      </c>
      <c r="BV9" s="37">
        <f t="shared" si="23"/>
        <v>0</v>
      </c>
      <c r="BW9" s="45">
        <f t="shared" si="24"/>
        <v>0</v>
      </c>
      <c r="BX9" s="35"/>
      <c r="BY9" s="43"/>
      <c r="BZ9" s="37"/>
      <c r="CA9" s="37"/>
      <c r="CB9" s="37"/>
      <c r="CC9" s="37"/>
      <c r="CD9" s="44"/>
      <c r="CE9" s="39">
        <f t="shared" si="25"/>
        <v>0</v>
      </c>
      <c r="CF9" s="40">
        <f t="shared" si="26"/>
        <v>0</v>
      </c>
      <c r="CG9" s="37">
        <f t="shared" si="27"/>
        <v>0</v>
      </c>
      <c r="CH9" s="45">
        <f t="shared" si="28"/>
        <v>0</v>
      </c>
      <c r="CI9" s="35"/>
      <c r="CJ9" s="43"/>
      <c r="CK9" s="37"/>
      <c r="CL9" s="37"/>
      <c r="CM9" s="37"/>
      <c r="CN9" s="37"/>
      <c r="CO9" s="44"/>
      <c r="CP9" s="39">
        <f t="shared" si="29"/>
        <v>0</v>
      </c>
      <c r="CQ9" s="40">
        <f t="shared" si="30"/>
        <v>0</v>
      </c>
      <c r="CR9" s="37">
        <f t="shared" si="31"/>
        <v>0</v>
      </c>
      <c r="CS9" s="45">
        <f t="shared" si="32"/>
        <v>0</v>
      </c>
      <c r="CT9" s="35"/>
      <c r="CU9" s="43"/>
      <c r="CV9" s="37"/>
      <c r="CW9" s="37"/>
      <c r="CX9" s="37"/>
      <c r="CY9" s="37"/>
      <c r="CZ9" s="44"/>
      <c r="DA9" s="39">
        <f t="shared" si="33"/>
        <v>0</v>
      </c>
      <c r="DB9" s="40">
        <f t="shared" si="34"/>
        <v>0</v>
      </c>
      <c r="DC9" s="37">
        <f t="shared" si="35"/>
        <v>0</v>
      </c>
      <c r="DD9" s="45">
        <f t="shared" si="36"/>
        <v>0</v>
      </c>
    </row>
    <row r="10" spans="1:108" ht="12.75" customHeight="1">
      <c r="A10" s="27">
        <v>19</v>
      </c>
      <c r="B10" s="28">
        <v>7</v>
      </c>
      <c r="C10" s="29" t="s">
        <v>57</v>
      </c>
      <c r="D10" s="108" t="s">
        <v>39</v>
      </c>
      <c r="E10" s="112" t="s">
        <v>40</v>
      </c>
      <c r="F10" s="113">
        <f t="shared" si="0"/>
        <v>311.72</v>
      </c>
      <c r="G10" s="95">
        <f t="shared" si="1"/>
        <v>245.72</v>
      </c>
      <c r="H10" s="96">
        <f t="shared" si="2"/>
        <v>6</v>
      </c>
      <c r="I10" s="97">
        <f t="shared" si="3"/>
        <v>60</v>
      </c>
      <c r="J10" s="98">
        <f t="shared" si="4"/>
        <v>120</v>
      </c>
      <c r="K10" s="99">
        <v>59.21</v>
      </c>
      <c r="L10" s="100"/>
      <c r="M10" s="100"/>
      <c r="N10" s="100"/>
      <c r="O10" s="100"/>
      <c r="P10" s="100"/>
      <c r="Q10" s="100"/>
      <c r="R10" s="101">
        <v>30</v>
      </c>
      <c r="S10" s="101"/>
      <c r="T10" s="101"/>
      <c r="U10" s="101"/>
      <c r="V10" s="102"/>
      <c r="W10" s="103">
        <f t="shared" si="5"/>
        <v>59.21</v>
      </c>
      <c r="X10" s="104">
        <f t="shared" si="6"/>
        <v>15</v>
      </c>
      <c r="Y10" s="101">
        <f t="shared" si="7"/>
        <v>0</v>
      </c>
      <c r="Z10" s="105">
        <f t="shared" si="8"/>
        <v>74.21000000000001</v>
      </c>
      <c r="AA10" s="99">
        <v>63.66</v>
      </c>
      <c r="AB10" s="100"/>
      <c r="AC10" s="100"/>
      <c r="AD10" s="100"/>
      <c r="AE10" s="101">
        <v>56</v>
      </c>
      <c r="AF10" s="101">
        <v>1</v>
      </c>
      <c r="AG10" s="101"/>
      <c r="AH10" s="101"/>
      <c r="AI10" s="102"/>
      <c r="AJ10" s="103">
        <f t="shared" si="9"/>
        <v>63.66</v>
      </c>
      <c r="AK10" s="104">
        <f t="shared" si="10"/>
        <v>28</v>
      </c>
      <c r="AL10" s="101">
        <f t="shared" si="11"/>
        <v>3</v>
      </c>
      <c r="AM10" s="105">
        <f t="shared" si="12"/>
        <v>94.66</v>
      </c>
      <c r="AN10" s="99">
        <v>57.95</v>
      </c>
      <c r="AO10" s="100"/>
      <c r="AP10" s="100"/>
      <c r="AQ10" s="101">
        <v>28</v>
      </c>
      <c r="AR10" s="101">
        <v>1</v>
      </c>
      <c r="AS10" s="101"/>
      <c r="AT10" s="101"/>
      <c r="AU10" s="102"/>
      <c r="AV10" s="103">
        <f t="shared" si="13"/>
        <v>57.95</v>
      </c>
      <c r="AW10" s="104">
        <f t="shared" si="14"/>
        <v>14</v>
      </c>
      <c r="AX10" s="101">
        <f t="shared" si="15"/>
        <v>3</v>
      </c>
      <c r="AY10" s="105">
        <f t="shared" si="16"/>
        <v>74.95</v>
      </c>
      <c r="AZ10" s="99">
        <v>64.9</v>
      </c>
      <c r="BA10" s="100"/>
      <c r="BB10" s="100"/>
      <c r="BC10" s="101">
        <v>6</v>
      </c>
      <c r="BD10" s="101"/>
      <c r="BE10" s="101"/>
      <c r="BF10" s="101"/>
      <c r="BG10" s="102"/>
      <c r="BH10" s="103">
        <f t="shared" si="17"/>
        <v>64.9</v>
      </c>
      <c r="BI10" s="104">
        <f t="shared" si="18"/>
        <v>3</v>
      </c>
      <c r="BJ10" s="101">
        <f t="shared" si="19"/>
        <v>0</v>
      </c>
      <c r="BK10" s="105">
        <f t="shared" si="20"/>
        <v>67.9</v>
      </c>
      <c r="BL10" s="99"/>
      <c r="BM10" s="43"/>
      <c r="BN10" s="43"/>
      <c r="BO10" s="37"/>
      <c r="BP10" s="37"/>
      <c r="BQ10" s="37"/>
      <c r="BR10" s="37"/>
      <c r="BS10" s="44"/>
      <c r="BT10" s="39">
        <f t="shared" si="21"/>
        <v>0</v>
      </c>
      <c r="BU10" s="40">
        <f t="shared" si="22"/>
        <v>0</v>
      </c>
      <c r="BV10" s="37">
        <f t="shared" si="23"/>
        <v>0</v>
      </c>
      <c r="BW10" s="45">
        <f t="shared" si="24"/>
        <v>0</v>
      </c>
      <c r="BX10" s="35"/>
      <c r="BY10" s="43"/>
      <c r="BZ10" s="37"/>
      <c r="CA10" s="37"/>
      <c r="CB10" s="37"/>
      <c r="CC10" s="37"/>
      <c r="CD10" s="44"/>
      <c r="CE10" s="39">
        <f t="shared" si="25"/>
        <v>0</v>
      </c>
      <c r="CF10" s="40">
        <f t="shared" si="26"/>
        <v>0</v>
      </c>
      <c r="CG10" s="37">
        <f t="shared" si="27"/>
        <v>0</v>
      </c>
      <c r="CH10" s="45">
        <f t="shared" si="28"/>
        <v>0</v>
      </c>
      <c r="CI10" s="35"/>
      <c r="CJ10" s="43"/>
      <c r="CK10" s="37"/>
      <c r="CL10" s="37"/>
      <c r="CM10" s="37"/>
      <c r="CN10" s="37"/>
      <c r="CO10" s="44"/>
      <c r="CP10" s="39">
        <f t="shared" si="29"/>
        <v>0</v>
      </c>
      <c r="CQ10" s="40">
        <f t="shared" si="30"/>
        <v>0</v>
      </c>
      <c r="CR10" s="37">
        <f t="shared" si="31"/>
        <v>0</v>
      </c>
      <c r="CS10" s="45">
        <f t="shared" si="32"/>
        <v>0</v>
      </c>
      <c r="CT10" s="35"/>
      <c r="CU10" s="43"/>
      <c r="CV10" s="37"/>
      <c r="CW10" s="37"/>
      <c r="CX10" s="37"/>
      <c r="CY10" s="37"/>
      <c r="CZ10" s="44"/>
      <c r="DA10" s="39">
        <f t="shared" si="33"/>
        <v>0</v>
      </c>
      <c r="DB10" s="40">
        <f t="shared" si="34"/>
        <v>0</v>
      </c>
      <c r="DC10" s="37">
        <f t="shared" si="35"/>
        <v>0</v>
      </c>
      <c r="DD10" s="45">
        <f t="shared" si="36"/>
        <v>0</v>
      </c>
    </row>
    <row r="11" spans="1:108" ht="12.75" customHeight="1">
      <c r="A11" s="27">
        <v>21</v>
      </c>
      <c r="B11" s="28">
        <v>8</v>
      </c>
      <c r="C11" s="29" t="s">
        <v>44</v>
      </c>
      <c r="D11" s="108" t="s">
        <v>39</v>
      </c>
      <c r="E11" s="112" t="s">
        <v>40</v>
      </c>
      <c r="F11" s="113">
        <f t="shared" si="0"/>
        <v>331.17</v>
      </c>
      <c r="G11" s="95">
        <f t="shared" si="1"/>
        <v>251.17000000000002</v>
      </c>
      <c r="H11" s="96">
        <f t="shared" si="2"/>
        <v>3</v>
      </c>
      <c r="I11" s="97">
        <f t="shared" si="3"/>
        <v>77</v>
      </c>
      <c r="J11" s="98">
        <f t="shared" si="4"/>
        <v>154</v>
      </c>
      <c r="K11" s="99">
        <v>60.02</v>
      </c>
      <c r="L11" s="100"/>
      <c r="M11" s="100"/>
      <c r="N11" s="100"/>
      <c r="O11" s="100"/>
      <c r="P11" s="100"/>
      <c r="Q11" s="100"/>
      <c r="R11" s="101">
        <v>60</v>
      </c>
      <c r="S11" s="101"/>
      <c r="T11" s="101"/>
      <c r="U11" s="101"/>
      <c r="V11" s="102"/>
      <c r="W11" s="103">
        <f t="shared" si="5"/>
        <v>60.02</v>
      </c>
      <c r="X11" s="104">
        <f t="shared" si="6"/>
        <v>30</v>
      </c>
      <c r="Y11" s="101">
        <f t="shared" si="7"/>
        <v>0</v>
      </c>
      <c r="Z11" s="105">
        <f t="shared" si="8"/>
        <v>90.02000000000001</v>
      </c>
      <c r="AA11" s="99">
        <v>65.83</v>
      </c>
      <c r="AB11" s="100"/>
      <c r="AC11" s="100"/>
      <c r="AD11" s="100"/>
      <c r="AE11" s="101">
        <v>63</v>
      </c>
      <c r="AF11" s="101">
        <v>1</v>
      </c>
      <c r="AG11" s="101"/>
      <c r="AH11" s="101"/>
      <c r="AI11" s="102"/>
      <c r="AJ11" s="103">
        <f t="shared" si="9"/>
        <v>65.83</v>
      </c>
      <c r="AK11" s="104">
        <f t="shared" si="10"/>
        <v>31.5</v>
      </c>
      <c r="AL11" s="101">
        <f t="shared" si="11"/>
        <v>3</v>
      </c>
      <c r="AM11" s="105">
        <f t="shared" si="12"/>
        <v>100.33</v>
      </c>
      <c r="AN11" s="99">
        <v>68.08</v>
      </c>
      <c r="AO11" s="100"/>
      <c r="AP11" s="100"/>
      <c r="AQ11" s="101">
        <v>6</v>
      </c>
      <c r="AR11" s="101"/>
      <c r="AS11" s="101"/>
      <c r="AT11" s="101"/>
      <c r="AU11" s="102"/>
      <c r="AV11" s="103">
        <f t="shared" si="13"/>
        <v>68.08</v>
      </c>
      <c r="AW11" s="104">
        <f t="shared" si="14"/>
        <v>3</v>
      </c>
      <c r="AX11" s="101">
        <f t="shared" si="15"/>
        <v>0</v>
      </c>
      <c r="AY11" s="105">
        <f t="shared" si="16"/>
        <v>71.08</v>
      </c>
      <c r="AZ11" s="99">
        <v>57.24</v>
      </c>
      <c r="BA11" s="100"/>
      <c r="BB11" s="100"/>
      <c r="BC11" s="101">
        <v>25</v>
      </c>
      <c r="BD11" s="101"/>
      <c r="BE11" s="101"/>
      <c r="BF11" s="101"/>
      <c r="BG11" s="102"/>
      <c r="BH11" s="103">
        <f t="shared" si="17"/>
        <v>57.24</v>
      </c>
      <c r="BI11" s="104">
        <f t="shared" si="18"/>
        <v>12.5</v>
      </c>
      <c r="BJ11" s="101">
        <f t="shared" si="19"/>
        <v>0</v>
      </c>
      <c r="BK11" s="105">
        <f t="shared" si="20"/>
        <v>69.74000000000001</v>
      </c>
      <c r="BL11" s="99"/>
      <c r="BM11" s="43"/>
      <c r="BN11" s="43"/>
      <c r="BO11" s="37"/>
      <c r="BP11" s="37"/>
      <c r="BQ11" s="37"/>
      <c r="BR11" s="37"/>
      <c r="BS11" s="44"/>
      <c r="BT11" s="39">
        <f t="shared" si="21"/>
        <v>0</v>
      </c>
      <c r="BU11" s="40">
        <f t="shared" si="22"/>
        <v>0</v>
      </c>
      <c r="BV11" s="37">
        <f t="shared" si="23"/>
        <v>0</v>
      </c>
      <c r="BW11" s="45">
        <f t="shared" si="24"/>
        <v>0</v>
      </c>
      <c r="BX11" s="35"/>
      <c r="BY11" s="43"/>
      <c r="BZ11" s="37"/>
      <c r="CA11" s="37"/>
      <c r="CB11" s="37"/>
      <c r="CC11" s="37"/>
      <c r="CD11" s="44"/>
      <c r="CE11" s="39">
        <f t="shared" si="25"/>
        <v>0</v>
      </c>
      <c r="CF11" s="40">
        <f t="shared" si="26"/>
        <v>0</v>
      </c>
      <c r="CG11" s="37">
        <f t="shared" si="27"/>
        <v>0</v>
      </c>
      <c r="CH11" s="45">
        <f t="shared" si="28"/>
        <v>0</v>
      </c>
      <c r="CI11" s="35"/>
      <c r="CJ11" s="43"/>
      <c r="CK11" s="37"/>
      <c r="CL11" s="37"/>
      <c r="CM11" s="37"/>
      <c r="CN11" s="37"/>
      <c r="CO11" s="44"/>
      <c r="CP11" s="39">
        <f t="shared" si="29"/>
        <v>0</v>
      </c>
      <c r="CQ11" s="40">
        <f t="shared" si="30"/>
        <v>0</v>
      </c>
      <c r="CR11" s="37">
        <f t="shared" si="31"/>
        <v>0</v>
      </c>
      <c r="CS11" s="45">
        <f t="shared" si="32"/>
        <v>0</v>
      </c>
      <c r="CT11" s="35"/>
      <c r="CU11" s="43"/>
      <c r="CV11" s="37"/>
      <c r="CW11" s="37"/>
      <c r="CX11" s="37"/>
      <c r="CY11" s="37"/>
      <c r="CZ11" s="44"/>
      <c r="DA11" s="39">
        <f t="shared" si="33"/>
        <v>0</v>
      </c>
      <c r="DB11" s="40">
        <f t="shared" si="34"/>
        <v>0</v>
      </c>
      <c r="DC11" s="37">
        <f t="shared" si="35"/>
        <v>0</v>
      </c>
      <c r="DD11" s="45">
        <f t="shared" si="36"/>
        <v>0</v>
      </c>
    </row>
    <row r="12" spans="1:108" ht="12.75" customHeight="1">
      <c r="A12" s="66"/>
      <c r="B12" s="67"/>
      <c r="C12" s="29"/>
      <c r="D12" s="49"/>
      <c r="E12" s="72"/>
      <c r="F12" s="73"/>
      <c r="G12" s="68"/>
      <c r="H12" s="69"/>
      <c r="I12" s="70"/>
      <c r="J12" s="69"/>
      <c r="K12" s="61"/>
      <c r="L12" s="43"/>
      <c r="M12" s="43"/>
      <c r="N12" s="43"/>
      <c r="O12" s="43"/>
      <c r="P12" s="43"/>
      <c r="Q12" s="43"/>
      <c r="R12" s="37"/>
      <c r="S12" s="37"/>
      <c r="T12" s="37"/>
      <c r="U12" s="37"/>
      <c r="V12" s="41"/>
      <c r="W12" s="61"/>
      <c r="X12" s="40"/>
      <c r="Y12" s="37"/>
      <c r="Z12" s="71"/>
      <c r="AA12" s="61"/>
      <c r="AB12" s="43"/>
      <c r="AC12" s="43"/>
      <c r="AD12" s="43"/>
      <c r="AE12" s="37"/>
      <c r="AF12" s="37"/>
      <c r="AG12" s="37"/>
      <c r="AH12" s="37"/>
      <c r="AI12" s="41"/>
      <c r="AJ12" s="61"/>
      <c r="AK12" s="40"/>
      <c r="AL12" s="37"/>
      <c r="AM12" s="74"/>
      <c r="AN12" s="61"/>
      <c r="AO12" s="43"/>
      <c r="AP12" s="43"/>
      <c r="AQ12" s="37"/>
      <c r="AR12" s="37"/>
      <c r="AS12" s="37"/>
      <c r="AT12" s="37"/>
      <c r="AU12" s="41"/>
      <c r="AV12" s="61"/>
      <c r="AW12" s="40"/>
      <c r="AX12" s="37"/>
      <c r="AY12" s="71"/>
      <c r="AZ12" s="61"/>
      <c r="BA12" s="43"/>
      <c r="BB12" s="43"/>
      <c r="BC12" s="37"/>
      <c r="BD12" s="37"/>
      <c r="BE12" s="37"/>
      <c r="BF12" s="37"/>
      <c r="BG12" s="41"/>
      <c r="BH12" s="61"/>
      <c r="BI12" s="40"/>
      <c r="BJ12" s="37"/>
      <c r="BK12" s="75"/>
      <c r="BL12" s="61"/>
      <c r="BM12" s="43"/>
      <c r="BN12" s="43"/>
      <c r="BO12" s="37"/>
      <c r="BP12" s="37"/>
      <c r="BQ12" s="37"/>
      <c r="BR12" s="37"/>
      <c r="BS12" s="41"/>
      <c r="BT12" s="61"/>
      <c r="BU12" s="40"/>
      <c r="BV12" s="37"/>
      <c r="BW12" s="71"/>
      <c r="BX12" s="61"/>
      <c r="BY12" s="43"/>
      <c r="BZ12" s="37"/>
      <c r="CA12" s="37"/>
      <c r="CB12" s="37"/>
      <c r="CC12" s="37"/>
      <c r="CD12" s="41"/>
      <c r="CE12" s="61"/>
      <c r="CF12" s="40"/>
      <c r="CG12" s="37"/>
      <c r="CH12" s="71"/>
      <c r="CI12" s="61"/>
      <c r="CJ12" s="43"/>
      <c r="CK12" s="37"/>
      <c r="CL12" s="37"/>
      <c r="CM12" s="37"/>
      <c r="CN12" s="37"/>
      <c r="CO12" s="41"/>
      <c r="CP12" s="61"/>
      <c r="CQ12" s="40"/>
      <c r="CR12" s="37"/>
      <c r="CS12" s="71"/>
      <c r="CT12" s="61"/>
      <c r="CU12" s="43"/>
      <c r="CV12" s="37"/>
      <c r="CW12" s="37"/>
      <c r="CX12" s="37"/>
      <c r="CY12" s="37"/>
      <c r="CZ12" s="41"/>
      <c r="DA12" s="61"/>
      <c r="DB12" s="40"/>
      <c r="DC12" s="37"/>
      <c r="DD12" s="71"/>
    </row>
    <row r="13" spans="1:108" ht="12.75" customHeight="1">
      <c r="A13" s="56"/>
      <c r="B13" s="56"/>
      <c r="C13" s="57" t="s">
        <v>45</v>
      </c>
      <c r="D13" s="36"/>
      <c r="E13" s="58"/>
      <c r="F13" s="58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8"/>
      <c r="AA13" s="59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58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58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</row>
    <row r="14" spans="1:108" ht="12.75" customHeight="1">
      <c r="A14" s="27">
        <v>1</v>
      </c>
      <c r="B14" s="28">
        <v>1</v>
      </c>
      <c r="C14" s="29" t="s">
        <v>41</v>
      </c>
      <c r="D14" s="30" t="s">
        <v>39</v>
      </c>
      <c r="E14" s="87" t="s">
        <v>47</v>
      </c>
      <c r="F14" s="83">
        <f aca="true" t="shared" si="37" ref="F14:F26">G14+H14+I14</f>
        <v>142.54</v>
      </c>
      <c r="G14" s="32">
        <f aca="true" t="shared" si="38" ref="G14:G26">W14+AJ14+AV14+BH14+BT14+CE14+CP14+DA14</f>
        <v>112.03999999999999</v>
      </c>
      <c r="H14" s="33">
        <f aca="true" t="shared" si="39" ref="H14:H26">Y14+AL14+AX14+BJ14+BV14+CG14+CR14+DC14</f>
        <v>3</v>
      </c>
      <c r="I14" s="34">
        <f aca="true" t="shared" si="40" ref="I14:I26">J14/2</f>
        <v>27.5</v>
      </c>
      <c r="J14" s="77">
        <f aca="true" t="shared" si="41" ref="J14:J26">R14+AE14+AQ14+BC14+BO14+BZ14+CK14+CV14</f>
        <v>55</v>
      </c>
      <c r="K14" s="35">
        <v>27.63</v>
      </c>
      <c r="L14" s="43"/>
      <c r="M14" s="43"/>
      <c r="N14" s="43"/>
      <c r="O14" s="43"/>
      <c r="P14" s="43"/>
      <c r="Q14" s="43"/>
      <c r="R14" s="37">
        <v>5</v>
      </c>
      <c r="S14" s="37"/>
      <c r="T14" s="37"/>
      <c r="U14" s="37"/>
      <c r="V14" s="44"/>
      <c r="W14" s="39">
        <f aca="true" t="shared" si="42" ref="W14:W26">K14+L14+M14+N14+O14+P14+Q14</f>
        <v>27.63</v>
      </c>
      <c r="X14" s="40">
        <f aca="true" t="shared" si="43" ref="X14:X26">R14/2</f>
        <v>2.5</v>
      </c>
      <c r="Y14" s="37">
        <f aca="true" t="shared" si="44" ref="Y14:Y26">(S14*3)+(T14*5)+(U14*5)+(V14*20)</f>
        <v>0</v>
      </c>
      <c r="Z14" s="45">
        <f aca="true" t="shared" si="45" ref="Z14:Z26">W14+X14+Y14</f>
        <v>30.13</v>
      </c>
      <c r="AA14" s="35">
        <v>28.14</v>
      </c>
      <c r="AB14" s="43"/>
      <c r="AC14" s="43"/>
      <c r="AD14" s="43"/>
      <c r="AE14" s="37">
        <v>25</v>
      </c>
      <c r="AF14" s="37"/>
      <c r="AG14" s="37"/>
      <c r="AH14" s="37"/>
      <c r="AI14" s="44"/>
      <c r="AJ14" s="39">
        <f aca="true" t="shared" si="46" ref="AJ14:AJ26">AA14+AB14+AC14+AD14</f>
        <v>28.14</v>
      </c>
      <c r="AK14" s="40">
        <f aca="true" t="shared" si="47" ref="AK14:AK26">AE14/2</f>
        <v>12.5</v>
      </c>
      <c r="AL14" s="41">
        <f aca="true" t="shared" si="48" ref="AL14:AL26">(AF14*3)+(AG14*5)+(AH14*5)+(AI14*20)</f>
        <v>0</v>
      </c>
      <c r="AM14" s="42">
        <f aca="true" t="shared" si="49" ref="AM14:AM26">AJ14+AK14+AL14</f>
        <v>40.64</v>
      </c>
      <c r="AN14" s="35">
        <v>30.42</v>
      </c>
      <c r="AO14" s="43"/>
      <c r="AP14" s="43"/>
      <c r="AQ14" s="37">
        <v>6</v>
      </c>
      <c r="AR14" s="37"/>
      <c r="AS14" s="37"/>
      <c r="AT14" s="37"/>
      <c r="AU14" s="44"/>
      <c r="AV14" s="39">
        <f aca="true" t="shared" si="50" ref="AV14:AV26">AN14+AO14+AP14</f>
        <v>30.42</v>
      </c>
      <c r="AW14" s="40">
        <f aca="true" t="shared" si="51" ref="AW14:AW26">AQ14/2</f>
        <v>3</v>
      </c>
      <c r="AX14" s="37">
        <f aca="true" t="shared" si="52" ref="AX14:AX26">(AR14*3)+(AS14*5)+(AT14*5)+(AU14*20)</f>
        <v>0</v>
      </c>
      <c r="AY14" s="64">
        <f aca="true" t="shared" si="53" ref="AY14:AY26">AV14+AW14+AX14</f>
        <v>33.42</v>
      </c>
      <c r="AZ14" s="35">
        <v>25.85</v>
      </c>
      <c r="BA14" s="43"/>
      <c r="BB14" s="43"/>
      <c r="BC14" s="37">
        <v>19</v>
      </c>
      <c r="BD14" s="37">
        <v>1</v>
      </c>
      <c r="BE14" s="37"/>
      <c r="BF14" s="37"/>
      <c r="BG14" s="44"/>
      <c r="BH14" s="39">
        <f aca="true" t="shared" si="54" ref="BH14:BH26">AZ14+BA14+BB14</f>
        <v>25.85</v>
      </c>
      <c r="BI14" s="40">
        <f aca="true" t="shared" si="55" ref="BI14:BI26">BC14/2</f>
        <v>9.5</v>
      </c>
      <c r="BJ14" s="41">
        <f aca="true" t="shared" si="56" ref="BJ14:BJ26">(BD14*3)+(BE14*5)+(BF14*5)+(BG14*20)</f>
        <v>3</v>
      </c>
      <c r="BK14" s="63">
        <f aca="true" t="shared" si="57" ref="BK14:BK26">BH14+BI14+BJ14</f>
        <v>38.35</v>
      </c>
      <c r="BL14" s="35"/>
      <c r="BM14" s="43"/>
      <c r="BN14" s="43"/>
      <c r="BO14" s="37"/>
      <c r="BP14" s="37"/>
      <c r="BQ14" s="37"/>
      <c r="BR14" s="37"/>
      <c r="BS14" s="44"/>
      <c r="BT14" s="39">
        <f>BL14+BM14+BN14</f>
        <v>0</v>
      </c>
      <c r="BU14" s="40">
        <f>BO14/2</f>
        <v>0</v>
      </c>
      <c r="BV14" s="37">
        <f>(BP14*3)+(BQ14*5)+(BR14*5)+(BS14*20)</f>
        <v>0</v>
      </c>
      <c r="BW14" s="45">
        <f>BT14+BU14+BV14</f>
        <v>0</v>
      </c>
      <c r="BX14" s="35"/>
      <c r="BY14" s="43"/>
      <c r="BZ14" s="37"/>
      <c r="CA14" s="37"/>
      <c r="CB14" s="37"/>
      <c r="CC14" s="37"/>
      <c r="CD14" s="44"/>
      <c r="CE14" s="39">
        <f>BX14+BY14</f>
        <v>0</v>
      </c>
      <c r="CF14" s="40">
        <f>BZ14/2</f>
        <v>0</v>
      </c>
      <c r="CG14" s="37">
        <f>(CA14*3)+(CB14*5)+(CC14*5)+(CD14*20)</f>
        <v>0</v>
      </c>
      <c r="CH14" s="45">
        <f>CE14+CF14+CG14</f>
        <v>0</v>
      </c>
      <c r="CI14" s="35"/>
      <c r="CJ14" s="43"/>
      <c r="CK14" s="37"/>
      <c r="CL14" s="37"/>
      <c r="CM14" s="37"/>
      <c r="CN14" s="37"/>
      <c r="CO14" s="44"/>
      <c r="CP14" s="39">
        <f>CI14+CJ14</f>
        <v>0</v>
      </c>
      <c r="CQ14" s="40">
        <f>CK14/2</f>
        <v>0</v>
      </c>
      <c r="CR14" s="37">
        <f>(CL14*3)+(CM14*5)+(CN14*5)+(CO14*20)</f>
        <v>0</v>
      </c>
      <c r="CS14" s="45">
        <f>CP14+CQ14+CR14</f>
        <v>0</v>
      </c>
      <c r="CT14" s="35"/>
      <c r="CU14" s="43"/>
      <c r="CV14" s="37"/>
      <c r="CW14" s="37"/>
      <c r="CX14" s="37"/>
      <c r="CY14" s="37"/>
      <c r="CZ14" s="44"/>
      <c r="DA14" s="39">
        <f>CT14+CU14</f>
        <v>0</v>
      </c>
      <c r="DB14" s="40">
        <f>CV14/2</f>
        <v>0</v>
      </c>
      <c r="DC14" s="37">
        <f>(CW14*3)+(CX14*5)+(CY14*5)+(CZ14*20)</f>
        <v>0</v>
      </c>
      <c r="DD14" s="45">
        <f>DA14+DB14+DC14</f>
        <v>0</v>
      </c>
    </row>
    <row r="15" spans="1:108" ht="12.75">
      <c r="A15" s="27">
        <v>2</v>
      </c>
      <c r="B15" s="28">
        <v>2</v>
      </c>
      <c r="C15" s="29" t="s">
        <v>49</v>
      </c>
      <c r="D15" s="30" t="s">
        <v>50</v>
      </c>
      <c r="E15" s="87" t="s">
        <v>47</v>
      </c>
      <c r="F15" s="83">
        <f t="shared" si="37"/>
        <v>162.82</v>
      </c>
      <c r="G15" s="32">
        <f t="shared" si="38"/>
        <v>127.32</v>
      </c>
      <c r="H15" s="33">
        <f t="shared" si="39"/>
        <v>0</v>
      </c>
      <c r="I15" s="34">
        <f t="shared" si="40"/>
        <v>35.5</v>
      </c>
      <c r="J15" s="48">
        <f t="shared" si="41"/>
        <v>71</v>
      </c>
      <c r="K15" s="35">
        <v>22.05</v>
      </c>
      <c r="L15" s="43"/>
      <c r="M15" s="43"/>
      <c r="N15" s="43"/>
      <c r="O15" s="43"/>
      <c r="P15" s="43"/>
      <c r="Q15" s="43"/>
      <c r="R15" s="37">
        <v>15</v>
      </c>
      <c r="S15" s="37"/>
      <c r="T15" s="37"/>
      <c r="U15" s="37"/>
      <c r="V15" s="44"/>
      <c r="W15" s="39">
        <f t="shared" si="42"/>
        <v>22.05</v>
      </c>
      <c r="X15" s="40">
        <f t="shared" si="43"/>
        <v>7.5</v>
      </c>
      <c r="Y15" s="37">
        <f t="shared" si="44"/>
        <v>0</v>
      </c>
      <c r="Z15" s="64">
        <f t="shared" si="45"/>
        <v>29.55</v>
      </c>
      <c r="AA15" s="35">
        <v>32.41</v>
      </c>
      <c r="AB15" s="43"/>
      <c r="AC15" s="43"/>
      <c r="AD15" s="43"/>
      <c r="AE15" s="37">
        <v>12</v>
      </c>
      <c r="AF15" s="37"/>
      <c r="AG15" s="37"/>
      <c r="AH15" s="37"/>
      <c r="AI15" s="44"/>
      <c r="AJ15" s="39">
        <f t="shared" si="46"/>
        <v>32.41</v>
      </c>
      <c r="AK15" s="40">
        <f t="shared" si="47"/>
        <v>6</v>
      </c>
      <c r="AL15" s="37">
        <f t="shared" si="48"/>
        <v>0</v>
      </c>
      <c r="AM15" s="64">
        <f t="shared" si="49"/>
        <v>38.41</v>
      </c>
      <c r="AN15" s="35">
        <v>42.56</v>
      </c>
      <c r="AO15" s="43"/>
      <c r="AP15" s="43"/>
      <c r="AQ15" s="37">
        <v>7</v>
      </c>
      <c r="AR15" s="37"/>
      <c r="AS15" s="37"/>
      <c r="AT15" s="37"/>
      <c r="AU15" s="44"/>
      <c r="AV15" s="39">
        <f t="shared" si="50"/>
        <v>42.56</v>
      </c>
      <c r="AW15" s="40">
        <f t="shared" si="51"/>
        <v>3.5</v>
      </c>
      <c r="AX15" s="37">
        <f t="shared" si="52"/>
        <v>0</v>
      </c>
      <c r="AY15" s="46">
        <f t="shared" si="53"/>
        <v>46.06</v>
      </c>
      <c r="AZ15" s="35">
        <v>30.3</v>
      </c>
      <c r="BA15" s="43"/>
      <c r="BB15" s="43"/>
      <c r="BC15" s="37">
        <v>37</v>
      </c>
      <c r="BD15" s="37"/>
      <c r="BE15" s="37"/>
      <c r="BF15" s="37"/>
      <c r="BG15" s="44"/>
      <c r="BH15" s="39">
        <f t="shared" si="54"/>
        <v>30.3</v>
      </c>
      <c r="BI15" s="40">
        <f t="shared" si="55"/>
        <v>18.5</v>
      </c>
      <c r="BJ15" s="37">
        <f t="shared" si="56"/>
        <v>0</v>
      </c>
      <c r="BK15" s="45">
        <f t="shared" si="57"/>
        <v>48.8</v>
      </c>
      <c r="BL15" s="35"/>
      <c r="BM15" s="43"/>
      <c r="BN15" s="43"/>
      <c r="BO15" s="37"/>
      <c r="BP15" s="37"/>
      <c r="BQ15" s="37"/>
      <c r="BR15" s="37"/>
      <c r="BS15" s="44"/>
      <c r="BT15" s="39">
        <f>BL15+BM15+BN15</f>
        <v>0</v>
      </c>
      <c r="BU15" s="40">
        <f>BO15/2</f>
        <v>0</v>
      </c>
      <c r="BV15" s="37">
        <f>(BP15*3)+(BQ15*5)+(BR15*5)+(BS15*20)</f>
        <v>0</v>
      </c>
      <c r="BW15" s="45">
        <f>BT15+BU15+BV15</f>
        <v>0</v>
      </c>
      <c r="BX15" s="35"/>
      <c r="BY15" s="43"/>
      <c r="BZ15" s="37"/>
      <c r="CA15" s="37"/>
      <c r="CB15" s="37"/>
      <c r="CC15" s="37"/>
      <c r="CD15" s="44"/>
      <c r="CE15" s="39">
        <f>BX15+BY15</f>
        <v>0</v>
      </c>
      <c r="CF15" s="40">
        <f>BZ15/2</f>
        <v>0</v>
      </c>
      <c r="CG15" s="37">
        <f>(CA15*3)+(CB15*5)+(CC15*5)+(CD15*20)</f>
        <v>0</v>
      </c>
      <c r="CH15" s="45">
        <f>CE15+CF15+CG15</f>
        <v>0</v>
      </c>
      <c r="CI15" s="35"/>
      <c r="CJ15" s="43"/>
      <c r="CK15" s="37"/>
      <c r="CL15" s="37"/>
      <c r="CM15" s="37"/>
      <c r="CN15" s="37"/>
      <c r="CO15" s="44"/>
      <c r="CP15" s="39">
        <f>CI15+CJ15</f>
        <v>0</v>
      </c>
      <c r="CQ15" s="40">
        <f>CK15/2</f>
        <v>0</v>
      </c>
      <c r="CR15" s="37">
        <f>(CL15*3)+(CM15*5)+(CN15*5)+(CO15*20)</f>
        <v>0</v>
      </c>
      <c r="CS15" s="45">
        <f>CP15+CQ15+CR15</f>
        <v>0</v>
      </c>
      <c r="CT15" s="35"/>
      <c r="CU15" s="43"/>
      <c r="CV15" s="37"/>
      <c r="CW15" s="37"/>
      <c r="CX15" s="37"/>
      <c r="CY15" s="37"/>
      <c r="CZ15" s="44"/>
      <c r="DA15" s="39">
        <f>CT15+CU15</f>
        <v>0</v>
      </c>
      <c r="DB15" s="40">
        <f>CV15/2</f>
        <v>0</v>
      </c>
      <c r="DC15" s="37">
        <f>(CW15*3)+(CX15*5)+(CY15*5)+(CZ15*20)</f>
        <v>0</v>
      </c>
      <c r="DD15" s="45">
        <f>DA15+DB15+DC15</f>
        <v>0</v>
      </c>
    </row>
    <row r="16" spans="1:108" ht="12.75" customHeight="1">
      <c r="A16" s="27">
        <v>3</v>
      </c>
      <c r="B16" s="28">
        <v>3</v>
      </c>
      <c r="C16" s="29" t="s">
        <v>38</v>
      </c>
      <c r="D16" s="30" t="s">
        <v>39</v>
      </c>
      <c r="E16" s="88" t="s">
        <v>47</v>
      </c>
      <c r="F16" s="31">
        <f t="shared" si="37"/>
        <v>175.58</v>
      </c>
      <c r="G16" s="32">
        <f t="shared" si="38"/>
        <v>144.58</v>
      </c>
      <c r="H16" s="33">
        <f t="shared" si="39"/>
        <v>3</v>
      </c>
      <c r="I16" s="34">
        <f t="shared" si="40"/>
        <v>28</v>
      </c>
      <c r="J16" s="65">
        <f t="shared" si="41"/>
        <v>56</v>
      </c>
      <c r="K16" s="35">
        <v>33.49</v>
      </c>
      <c r="L16" s="36"/>
      <c r="M16" s="36"/>
      <c r="N16" s="36"/>
      <c r="O16" s="36"/>
      <c r="P16" s="36"/>
      <c r="Q16" s="36"/>
      <c r="R16" s="37">
        <v>25</v>
      </c>
      <c r="S16" s="36"/>
      <c r="T16" s="36"/>
      <c r="U16" s="36"/>
      <c r="V16" s="38"/>
      <c r="W16" s="39">
        <f t="shared" si="42"/>
        <v>33.49</v>
      </c>
      <c r="X16" s="40">
        <f t="shared" si="43"/>
        <v>12.5</v>
      </c>
      <c r="Y16" s="41">
        <f t="shared" si="44"/>
        <v>0</v>
      </c>
      <c r="Z16" s="80">
        <f t="shared" si="45"/>
        <v>45.99</v>
      </c>
      <c r="AA16" s="35">
        <v>39.39</v>
      </c>
      <c r="AB16" s="36"/>
      <c r="AC16" s="36"/>
      <c r="AD16" s="36"/>
      <c r="AE16" s="37">
        <v>13</v>
      </c>
      <c r="AF16" s="36"/>
      <c r="AG16" s="36"/>
      <c r="AH16" s="36"/>
      <c r="AI16" s="38"/>
      <c r="AJ16" s="39">
        <f t="shared" si="46"/>
        <v>39.39</v>
      </c>
      <c r="AK16" s="40">
        <f t="shared" si="47"/>
        <v>6.5</v>
      </c>
      <c r="AL16" s="41">
        <f t="shared" si="48"/>
        <v>0</v>
      </c>
      <c r="AM16" s="80">
        <f t="shared" si="49"/>
        <v>45.89</v>
      </c>
      <c r="AN16" s="35">
        <v>34.74</v>
      </c>
      <c r="AO16" s="36"/>
      <c r="AP16" s="36"/>
      <c r="AQ16" s="37">
        <v>7</v>
      </c>
      <c r="AR16" s="36">
        <v>1</v>
      </c>
      <c r="AS16" s="36"/>
      <c r="AT16" s="36"/>
      <c r="AU16" s="38"/>
      <c r="AV16" s="39">
        <f t="shared" si="50"/>
        <v>34.74</v>
      </c>
      <c r="AW16" s="40">
        <f t="shared" si="51"/>
        <v>3.5</v>
      </c>
      <c r="AX16" s="41">
        <f t="shared" si="52"/>
        <v>3</v>
      </c>
      <c r="AY16" s="42">
        <f t="shared" si="53"/>
        <v>41.24</v>
      </c>
      <c r="AZ16" s="35">
        <v>36.96</v>
      </c>
      <c r="BA16" s="36"/>
      <c r="BB16" s="36"/>
      <c r="BC16" s="37">
        <v>11</v>
      </c>
      <c r="BD16" s="36"/>
      <c r="BE16" s="36"/>
      <c r="BF16" s="36"/>
      <c r="BG16" s="38"/>
      <c r="BH16" s="39">
        <f t="shared" si="54"/>
        <v>36.96</v>
      </c>
      <c r="BI16" s="40">
        <f t="shared" si="55"/>
        <v>5.5</v>
      </c>
      <c r="BJ16" s="41">
        <f t="shared" si="56"/>
        <v>0</v>
      </c>
      <c r="BK16" s="42">
        <f t="shared" si="57"/>
        <v>42.46</v>
      </c>
      <c r="BL16" s="35"/>
      <c r="BM16" s="43"/>
      <c r="BN16" s="43"/>
      <c r="BO16" s="37"/>
      <c r="BP16" s="37"/>
      <c r="BQ16" s="37"/>
      <c r="BR16" s="37"/>
      <c r="BS16" s="44"/>
      <c r="BT16" s="39"/>
      <c r="BU16" s="40"/>
      <c r="BV16" s="37"/>
      <c r="BW16" s="45"/>
      <c r="BX16" s="35"/>
      <c r="BY16" s="43"/>
      <c r="BZ16" s="37"/>
      <c r="CA16" s="37"/>
      <c r="CB16" s="37"/>
      <c r="CC16" s="37"/>
      <c r="CD16" s="44"/>
      <c r="CE16" s="39"/>
      <c r="CF16" s="40"/>
      <c r="CG16" s="37"/>
      <c r="CH16" s="45"/>
      <c r="CI16" s="35"/>
      <c r="CJ16" s="43"/>
      <c r="CK16" s="37"/>
      <c r="CL16" s="37"/>
      <c r="CM16" s="37"/>
      <c r="CN16" s="37"/>
      <c r="CO16" s="44"/>
      <c r="CP16" s="39"/>
      <c r="CQ16" s="40"/>
      <c r="CR16" s="37"/>
      <c r="CS16" s="45"/>
      <c r="CT16" s="35"/>
      <c r="CU16" s="43"/>
      <c r="CV16" s="37"/>
      <c r="CW16" s="37"/>
      <c r="CX16" s="37"/>
      <c r="CY16" s="37"/>
      <c r="CZ16" s="44"/>
      <c r="DA16" s="39"/>
      <c r="DB16" s="40"/>
      <c r="DC16" s="37"/>
      <c r="DD16" s="45"/>
    </row>
    <row r="17" spans="1:108" ht="12.75" customHeight="1">
      <c r="A17" s="114">
        <v>5</v>
      </c>
      <c r="B17" s="115">
        <v>4</v>
      </c>
      <c r="C17" s="116" t="s">
        <v>48</v>
      </c>
      <c r="D17" s="92" t="s">
        <v>39</v>
      </c>
      <c r="E17" s="93" t="s">
        <v>47</v>
      </c>
      <c r="F17" s="117">
        <f t="shared" si="37"/>
        <v>186.31</v>
      </c>
      <c r="G17" s="95">
        <f t="shared" si="38"/>
        <v>135.81</v>
      </c>
      <c r="H17" s="96">
        <f t="shared" si="39"/>
        <v>3</v>
      </c>
      <c r="I17" s="97">
        <f t="shared" si="40"/>
        <v>47.5</v>
      </c>
      <c r="J17" s="118">
        <f t="shared" si="41"/>
        <v>95</v>
      </c>
      <c r="K17" s="99">
        <v>30.96</v>
      </c>
      <c r="L17" s="100"/>
      <c r="M17" s="100"/>
      <c r="N17" s="100"/>
      <c r="O17" s="100"/>
      <c r="P17" s="100"/>
      <c r="Q17" s="100"/>
      <c r="R17" s="101">
        <v>15</v>
      </c>
      <c r="S17" s="101"/>
      <c r="T17" s="101"/>
      <c r="U17" s="101"/>
      <c r="V17" s="102"/>
      <c r="W17" s="103">
        <f t="shared" si="42"/>
        <v>30.96</v>
      </c>
      <c r="X17" s="104">
        <f t="shared" si="43"/>
        <v>7.5</v>
      </c>
      <c r="Y17" s="101">
        <f t="shared" si="44"/>
        <v>0</v>
      </c>
      <c r="Z17" s="105">
        <f t="shared" si="45"/>
        <v>38.46</v>
      </c>
      <c r="AA17" s="99">
        <v>36.43</v>
      </c>
      <c r="AB17" s="100"/>
      <c r="AC17" s="100"/>
      <c r="AD17" s="100"/>
      <c r="AE17" s="101">
        <v>24</v>
      </c>
      <c r="AF17" s="101"/>
      <c r="AG17" s="101"/>
      <c r="AH17" s="101"/>
      <c r="AI17" s="102"/>
      <c r="AJ17" s="103">
        <f t="shared" si="46"/>
        <v>36.43</v>
      </c>
      <c r="AK17" s="104">
        <f t="shared" si="47"/>
        <v>12</v>
      </c>
      <c r="AL17" s="101">
        <f t="shared" si="48"/>
        <v>0</v>
      </c>
      <c r="AM17" s="111">
        <f t="shared" si="49"/>
        <v>48.43</v>
      </c>
      <c r="AN17" s="99">
        <v>34.97</v>
      </c>
      <c r="AO17" s="100"/>
      <c r="AP17" s="100"/>
      <c r="AQ17" s="101">
        <v>24</v>
      </c>
      <c r="AR17" s="101"/>
      <c r="AS17" s="101"/>
      <c r="AT17" s="101"/>
      <c r="AU17" s="102"/>
      <c r="AV17" s="103">
        <f t="shared" si="50"/>
        <v>34.97</v>
      </c>
      <c r="AW17" s="104">
        <f t="shared" si="51"/>
        <v>12</v>
      </c>
      <c r="AX17" s="101">
        <f t="shared" si="52"/>
        <v>0</v>
      </c>
      <c r="AY17" s="105">
        <f t="shared" si="53"/>
        <v>46.97</v>
      </c>
      <c r="AZ17" s="99">
        <v>33.45</v>
      </c>
      <c r="BA17" s="100"/>
      <c r="BB17" s="100"/>
      <c r="BC17" s="101">
        <v>32</v>
      </c>
      <c r="BD17" s="101">
        <v>1</v>
      </c>
      <c r="BE17" s="101"/>
      <c r="BF17" s="101"/>
      <c r="BG17" s="102"/>
      <c r="BH17" s="103">
        <f t="shared" si="54"/>
        <v>33.45</v>
      </c>
      <c r="BI17" s="104">
        <f t="shared" si="55"/>
        <v>16</v>
      </c>
      <c r="BJ17" s="101">
        <f t="shared" si="56"/>
        <v>3</v>
      </c>
      <c r="BK17" s="119">
        <f t="shared" si="57"/>
        <v>52.45</v>
      </c>
      <c r="BL17" s="35"/>
      <c r="BM17" s="43"/>
      <c r="BN17" s="43"/>
      <c r="BO17" s="37"/>
      <c r="BP17" s="37"/>
      <c r="BQ17" s="37"/>
      <c r="BR17" s="37"/>
      <c r="BS17" s="44"/>
      <c r="BT17" s="39">
        <f>BL17+BM17+BN17</f>
        <v>0</v>
      </c>
      <c r="BU17" s="40">
        <f>BO17/2</f>
        <v>0</v>
      </c>
      <c r="BV17" s="37">
        <f>(BP17*3)+(BQ17*5)+(BR17*5)+(BS17*20)</f>
        <v>0</v>
      </c>
      <c r="BW17" s="45">
        <f>BT17+BU17+BV17</f>
        <v>0</v>
      </c>
      <c r="BX17" s="35"/>
      <c r="BY17" s="43"/>
      <c r="BZ17" s="37"/>
      <c r="CA17" s="37"/>
      <c r="CB17" s="37"/>
      <c r="CC17" s="37"/>
      <c r="CD17" s="44"/>
      <c r="CE17" s="39">
        <f>BX17+BY17</f>
        <v>0</v>
      </c>
      <c r="CF17" s="40">
        <f>BZ17/2</f>
        <v>0</v>
      </c>
      <c r="CG17" s="37">
        <f>(CA17*3)+(CB17*5)+(CC17*5)+(CD17*20)</f>
        <v>0</v>
      </c>
      <c r="CH17" s="45">
        <f>CE17+CF17+CG17</f>
        <v>0</v>
      </c>
      <c r="CI17" s="35"/>
      <c r="CJ17" s="43"/>
      <c r="CK17" s="37"/>
      <c r="CL17" s="37"/>
      <c r="CM17" s="37"/>
      <c r="CN17" s="37"/>
      <c r="CO17" s="44"/>
      <c r="CP17" s="39">
        <f>CI17+CJ17</f>
        <v>0</v>
      </c>
      <c r="CQ17" s="40">
        <f>CK17/2</f>
        <v>0</v>
      </c>
      <c r="CR17" s="37">
        <f>(CL17*3)+(CM17*5)+(CN17*5)+(CO17*20)</f>
        <v>0</v>
      </c>
      <c r="CS17" s="45">
        <f>CP17+CQ17+CR17</f>
        <v>0</v>
      </c>
      <c r="CT17" s="35"/>
      <c r="CU17" s="43"/>
      <c r="CV17" s="37"/>
      <c r="CW17" s="37"/>
      <c r="CX17" s="37"/>
      <c r="CY17" s="37"/>
      <c r="CZ17" s="44"/>
      <c r="DA17" s="39">
        <f>CT17+CU17</f>
        <v>0</v>
      </c>
      <c r="DB17" s="40">
        <f>CV17/2</f>
        <v>0</v>
      </c>
      <c r="DC17" s="37">
        <f>(CW17*3)+(CX17*5)+(CY17*5)+(CZ17*20)</f>
        <v>0</v>
      </c>
      <c r="DD17" s="45">
        <f>DA17+DB17+DC17</f>
        <v>0</v>
      </c>
    </row>
    <row r="18" spans="1:108" ht="12.75" customHeight="1">
      <c r="A18" s="114">
        <v>6</v>
      </c>
      <c r="B18" s="115">
        <v>5</v>
      </c>
      <c r="C18" s="116" t="s">
        <v>63</v>
      </c>
      <c r="D18" s="92" t="s">
        <v>39</v>
      </c>
      <c r="E18" s="93" t="s">
        <v>47</v>
      </c>
      <c r="F18" s="94">
        <f t="shared" si="37"/>
        <v>186.46</v>
      </c>
      <c r="G18" s="95">
        <f t="shared" si="38"/>
        <v>158.96</v>
      </c>
      <c r="H18" s="96">
        <f t="shared" si="39"/>
        <v>3</v>
      </c>
      <c r="I18" s="97">
        <f t="shared" si="40"/>
        <v>24.5</v>
      </c>
      <c r="J18" s="120">
        <f t="shared" si="41"/>
        <v>49</v>
      </c>
      <c r="K18" s="99">
        <v>36.68</v>
      </c>
      <c r="L18" s="121"/>
      <c r="M18" s="121"/>
      <c r="N18" s="121"/>
      <c r="O18" s="121"/>
      <c r="P18" s="121"/>
      <c r="Q18" s="121"/>
      <c r="R18" s="101">
        <v>10</v>
      </c>
      <c r="S18" s="121"/>
      <c r="T18" s="121"/>
      <c r="U18" s="121"/>
      <c r="V18" s="122"/>
      <c r="W18" s="103">
        <f t="shared" si="42"/>
        <v>36.68</v>
      </c>
      <c r="X18" s="104">
        <f t="shared" si="43"/>
        <v>5</v>
      </c>
      <c r="Y18" s="101">
        <f t="shared" si="44"/>
        <v>0</v>
      </c>
      <c r="Z18" s="123">
        <f t="shared" si="45"/>
        <v>41.68</v>
      </c>
      <c r="AA18" s="99">
        <v>38.32</v>
      </c>
      <c r="AB18" s="121"/>
      <c r="AC18" s="121"/>
      <c r="AD18" s="121"/>
      <c r="AE18" s="101">
        <v>12</v>
      </c>
      <c r="AF18" s="121"/>
      <c r="AG18" s="121"/>
      <c r="AH18" s="121"/>
      <c r="AI18" s="122"/>
      <c r="AJ18" s="103">
        <f t="shared" si="46"/>
        <v>38.32</v>
      </c>
      <c r="AK18" s="104">
        <f t="shared" si="47"/>
        <v>6</v>
      </c>
      <c r="AL18" s="101">
        <f t="shared" si="48"/>
        <v>0</v>
      </c>
      <c r="AM18" s="105">
        <f t="shared" si="49"/>
        <v>44.32</v>
      </c>
      <c r="AN18" s="99">
        <v>36.93</v>
      </c>
      <c r="AO18" s="121"/>
      <c r="AP18" s="121"/>
      <c r="AQ18" s="101">
        <v>11</v>
      </c>
      <c r="AR18" s="121"/>
      <c r="AS18" s="121"/>
      <c r="AT18" s="121"/>
      <c r="AU18" s="122"/>
      <c r="AV18" s="103">
        <f t="shared" si="50"/>
        <v>36.93</v>
      </c>
      <c r="AW18" s="104">
        <f t="shared" si="51"/>
        <v>5.5</v>
      </c>
      <c r="AX18" s="101">
        <f t="shared" si="52"/>
        <v>0</v>
      </c>
      <c r="AY18" s="105">
        <f t="shared" si="53"/>
        <v>42.43</v>
      </c>
      <c r="AZ18" s="99">
        <v>47.03</v>
      </c>
      <c r="BA18" s="121"/>
      <c r="BB18" s="121"/>
      <c r="BC18" s="101">
        <v>16</v>
      </c>
      <c r="BD18" s="121">
        <v>1</v>
      </c>
      <c r="BE18" s="121"/>
      <c r="BF18" s="121"/>
      <c r="BG18" s="122"/>
      <c r="BH18" s="103">
        <f t="shared" si="54"/>
        <v>47.03</v>
      </c>
      <c r="BI18" s="104">
        <f t="shared" si="55"/>
        <v>8</v>
      </c>
      <c r="BJ18" s="106">
        <f t="shared" si="56"/>
        <v>3</v>
      </c>
      <c r="BK18" s="107">
        <f t="shared" si="57"/>
        <v>58.03</v>
      </c>
      <c r="BL18" s="35"/>
      <c r="BM18" s="43"/>
      <c r="BN18" s="43"/>
      <c r="BO18" s="37"/>
      <c r="BP18" s="37"/>
      <c r="BQ18" s="37"/>
      <c r="BR18" s="37"/>
      <c r="BS18" s="44"/>
      <c r="BT18" s="39"/>
      <c r="BU18" s="40"/>
      <c r="BV18" s="37"/>
      <c r="BW18" s="45"/>
      <c r="BX18" s="35"/>
      <c r="BY18" s="43"/>
      <c r="BZ18" s="37"/>
      <c r="CA18" s="37"/>
      <c r="CB18" s="37"/>
      <c r="CC18" s="37"/>
      <c r="CD18" s="44"/>
      <c r="CE18" s="39"/>
      <c r="CF18" s="40"/>
      <c r="CG18" s="37"/>
      <c r="CH18" s="45"/>
      <c r="CI18" s="35"/>
      <c r="CJ18" s="43"/>
      <c r="CK18" s="37"/>
      <c r="CL18" s="37"/>
      <c r="CM18" s="37"/>
      <c r="CN18" s="37"/>
      <c r="CO18" s="44"/>
      <c r="CP18" s="39"/>
      <c r="CQ18" s="40"/>
      <c r="CR18" s="37"/>
      <c r="CS18" s="45"/>
      <c r="CT18" s="35"/>
      <c r="CU18" s="43"/>
      <c r="CV18" s="37"/>
      <c r="CW18" s="37"/>
      <c r="CX18" s="37"/>
      <c r="CY18" s="37"/>
      <c r="CZ18" s="44"/>
      <c r="DA18" s="39"/>
      <c r="DB18" s="40"/>
      <c r="DC18" s="37"/>
      <c r="DD18" s="45"/>
    </row>
    <row r="19" spans="1:108" ht="12.75" customHeight="1">
      <c r="A19" s="114">
        <v>7</v>
      </c>
      <c r="B19" s="115">
        <v>6</v>
      </c>
      <c r="C19" s="116" t="s">
        <v>59</v>
      </c>
      <c r="D19" s="92" t="s">
        <v>39</v>
      </c>
      <c r="E19" s="93" t="s">
        <v>47</v>
      </c>
      <c r="F19" s="94">
        <f t="shared" si="37"/>
        <v>186.78</v>
      </c>
      <c r="G19" s="95">
        <f t="shared" si="38"/>
        <v>156.28</v>
      </c>
      <c r="H19" s="96">
        <f t="shared" si="39"/>
        <v>3</v>
      </c>
      <c r="I19" s="97">
        <f t="shared" si="40"/>
        <v>27.5</v>
      </c>
      <c r="J19" s="98">
        <f t="shared" si="41"/>
        <v>55</v>
      </c>
      <c r="K19" s="99">
        <v>39.61</v>
      </c>
      <c r="L19" s="100"/>
      <c r="M19" s="100"/>
      <c r="N19" s="100"/>
      <c r="O19" s="100"/>
      <c r="P19" s="124"/>
      <c r="Q19" s="100"/>
      <c r="R19" s="101">
        <v>10</v>
      </c>
      <c r="S19" s="101"/>
      <c r="T19" s="101"/>
      <c r="U19" s="101"/>
      <c r="V19" s="102"/>
      <c r="W19" s="103">
        <f t="shared" si="42"/>
        <v>39.61</v>
      </c>
      <c r="X19" s="104">
        <f t="shared" si="43"/>
        <v>5</v>
      </c>
      <c r="Y19" s="106">
        <f t="shared" si="44"/>
        <v>0</v>
      </c>
      <c r="Z19" s="107">
        <f t="shared" si="45"/>
        <v>44.61</v>
      </c>
      <c r="AA19" s="99">
        <v>43.7</v>
      </c>
      <c r="AB19" s="100"/>
      <c r="AC19" s="100"/>
      <c r="AD19" s="100"/>
      <c r="AE19" s="101">
        <v>7</v>
      </c>
      <c r="AF19" s="101"/>
      <c r="AG19" s="101"/>
      <c r="AH19" s="101"/>
      <c r="AI19" s="102"/>
      <c r="AJ19" s="103">
        <f t="shared" si="46"/>
        <v>43.7</v>
      </c>
      <c r="AK19" s="104">
        <f t="shared" si="47"/>
        <v>3.5</v>
      </c>
      <c r="AL19" s="101">
        <f t="shared" si="48"/>
        <v>0</v>
      </c>
      <c r="AM19" s="105">
        <f t="shared" si="49"/>
        <v>47.2</v>
      </c>
      <c r="AN19" s="99">
        <v>37.63</v>
      </c>
      <c r="AO19" s="100"/>
      <c r="AP19" s="100"/>
      <c r="AQ19" s="101">
        <v>22</v>
      </c>
      <c r="AR19" s="101">
        <v>1</v>
      </c>
      <c r="AS19" s="101"/>
      <c r="AT19" s="101"/>
      <c r="AU19" s="102"/>
      <c r="AV19" s="103">
        <f t="shared" si="50"/>
        <v>37.63</v>
      </c>
      <c r="AW19" s="104">
        <f t="shared" si="51"/>
        <v>11</v>
      </c>
      <c r="AX19" s="101">
        <f t="shared" si="52"/>
        <v>3</v>
      </c>
      <c r="AY19" s="105">
        <f t="shared" si="53"/>
        <v>51.63</v>
      </c>
      <c r="AZ19" s="99">
        <v>35.34</v>
      </c>
      <c r="BA19" s="100"/>
      <c r="BB19" s="100"/>
      <c r="BC19" s="101">
        <v>16</v>
      </c>
      <c r="BD19" s="101"/>
      <c r="BE19" s="101"/>
      <c r="BF19" s="101"/>
      <c r="BG19" s="102"/>
      <c r="BH19" s="103">
        <f t="shared" si="54"/>
        <v>35.34</v>
      </c>
      <c r="BI19" s="104">
        <f t="shared" si="55"/>
        <v>8</v>
      </c>
      <c r="BJ19" s="101">
        <f t="shared" si="56"/>
        <v>0</v>
      </c>
      <c r="BK19" s="119">
        <f t="shared" si="57"/>
        <v>43.34</v>
      </c>
      <c r="BL19" s="35"/>
      <c r="BM19" s="43"/>
      <c r="BN19" s="43"/>
      <c r="BO19" s="37"/>
      <c r="BP19" s="37"/>
      <c r="BQ19" s="37"/>
      <c r="BR19" s="37"/>
      <c r="BS19" s="44"/>
      <c r="BT19" s="39">
        <f aca="true" t="shared" si="58" ref="BT19:BT26">BL19+BM19+BN19</f>
        <v>0</v>
      </c>
      <c r="BU19" s="40">
        <f aca="true" t="shared" si="59" ref="BU19:BU26">BO19/2</f>
        <v>0</v>
      </c>
      <c r="BV19" s="37">
        <f aca="true" t="shared" si="60" ref="BV19:BV26">(BP19*3)+(BQ19*5)+(BR19*5)+(BS19*20)</f>
        <v>0</v>
      </c>
      <c r="BW19" s="45">
        <f aca="true" t="shared" si="61" ref="BW19:BW26">BT19+BU19+BV19</f>
        <v>0</v>
      </c>
      <c r="BX19" s="35"/>
      <c r="BY19" s="43"/>
      <c r="BZ19" s="37"/>
      <c r="CA19" s="37"/>
      <c r="CB19" s="37"/>
      <c r="CC19" s="37"/>
      <c r="CD19" s="44"/>
      <c r="CE19" s="39">
        <f aca="true" t="shared" si="62" ref="CE19:CE26">BX19+BY19</f>
        <v>0</v>
      </c>
      <c r="CF19" s="40">
        <f aca="true" t="shared" si="63" ref="CF19:CF26">BZ19/2</f>
        <v>0</v>
      </c>
      <c r="CG19" s="37">
        <f aca="true" t="shared" si="64" ref="CG19:CG26">(CA19*3)+(CB19*5)+(CC19*5)+(CD19*20)</f>
        <v>0</v>
      </c>
      <c r="CH19" s="45">
        <f aca="true" t="shared" si="65" ref="CH19:CH26">CE19+CF19+CG19</f>
        <v>0</v>
      </c>
      <c r="CI19" s="35"/>
      <c r="CJ19" s="43"/>
      <c r="CK19" s="37"/>
      <c r="CL19" s="37"/>
      <c r="CM19" s="37"/>
      <c r="CN19" s="37"/>
      <c r="CO19" s="44"/>
      <c r="CP19" s="39">
        <f aca="true" t="shared" si="66" ref="CP19:CP26">CI19+CJ19</f>
        <v>0</v>
      </c>
      <c r="CQ19" s="40">
        <f aca="true" t="shared" si="67" ref="CQ19:CQ26">CK19/2</f>
        <v>0</v>
      </c>
      <c r="CR19" s="37">
        <f aca="true" t="shared" si="68" ref="CR19:CR26">(CL19*3)+(CM19*5)+(CN19*5)+(CO19*20)</f>
        <v>0</v>
      </c>
      <c r="CS19" s="45">
        <f aca="true" t="shared" si="69" ref="CS19:CS26">CP19+CQ19+CR19</f>
        <v>0</v>
      </c>
      <c r="CT19" s="35"/>
      <c r="CU19" s="43"/>
      <c r="CV19" s="37"/>
      <c r="CW19" s="37"/>
      <c r="CX19" s="37"/>
      <c r="CY19" s="37"/>
      <c r="CZ19" s="44"/>
      <c r="DA19" s="39">
        <f aca="true" t="shared" si="70" ref="DA19:DA26">CT19+CU19</f>
        <v>0</v>
      </c>
      <c r="DB19" s="40">
        <f aca="true" t="shared" si="71" ref="DB19:DB26">CV19/2</f>
        <v>0</v>
      </c>
      <c r="DC19" s="37">
        <f aca="true" t="shared" si="72" ref="DC19:DC26">(CW19*3)+(CX19*5)+(CY19*5)+(CZ19*20)</f>
        <v>0</v>
      </c>
      <c r="DD19" s="45">
        <f aca="true" t="shared" si="73" ref="DD19:DD26">DA19+DB19+DC19</f>
        <v>0</v>
      </c>
    </row>
    <row r="20" spans="1:108" ht="12.75" customHeight="1">
      <c r="A20" s="114">
        <v>8</v>
      </c>
      <c r="B20" s="115">
        <v>7</v>
      </c>
      <c r="C20" s="116" t="s">
        <v>51</v>
      </c>
      <c r="D20" s="92" t="s">
        <v>39</v>
      </c>
      <c r="E20" s="93" t="s">
        <v>47</v>
      </c>
      <c r="F20" s="94">
        <f t="shared" si="37"/>
        <v>212.01000000000002</v>
      </c>
      <c r="G20" s="95">
        <f t="shared" si="38"/>
        <v>155.01000000000002</v>
      </c>
      <c r="H20" s="96">
        <f t="shared" si="39"/>
        <v>0</v>
      </c>
      <c r="I20" s="97">
        <f t="shared" si="40"/>
        <v>57</v>
      </c>
      <c r="J20" s="98">
        <f t="shared" si="41"/>
        <v>114</v>
      </c>
      <c r="K20" s="99">
        <v>31.61</v>
      </c>
      <c r="L20" s="100"/>
      <c r="M20" s="100"/>
      <c r="N20" s="100"/>
      <c r="O20" s="125"/>
      <c r="P20" s="126"/>
      <c r="Q20" s="127"/>
      <c r="R20" s="101">
        <v>40</v>
      </c>
      <c r="S20" s="101"/>
      <c r="T20" s="101"/>
      <c r="U20" s="101"/>
      <c r="V20" s="102"/>
      <c r="W20" s="103">
        <f t="shared" si="42"/>
        <v>31.61</v>
      </c>
      <c r="X20" s="104">
        <f t="shared" si="43"/>
        <v>20</v>
      </c>
      <c r="Y20" s="101">
        <f t="shared" si="44"/>
        <v>0</v>
      </c>
      <c r="Z20" s="111">
        <f t="shared" si="45"/>
        <v>51.61</v>
      </c>
      <c r="AA20" s="99">
        <v>39.38</v>
      </c>
      <c r="AB20" s="100"/>
      <c r="AC20" s="100"/>
      <c r="AD20" s="100"/>
      <c r="AE20" s="101">
        <v>35</v>
      </c>
      <c r="AF20" s="101"/>
      <c r="AG20" s="101"/>
      <c r="AH20" s="101"/>
      <c r="AI20" s="102"/>
      <c r="AJ20" s="103">
        <f t="shared" si="46"/>
        <v>39.38</v>
      </c>
      <c r="AK20" s="104">
        <f t="shared" si="47"/>
        <v>17.5</v>
      </c>
      <c r="AL20" s="101">
        <f t="shared" si="48"/>
        <v>0</v>
      </c>
      <c r="AM20" s="105">
        <f t="shared" si="49"/>
        <v>56.88</v>
      </c>
      <c r="AN20" s="99">
        <v>43.71</v>
      </c>
      <c r="AO20" s="100"/>
      <c r="AP20" s="100"/>
      <c r="AQ20" s="101">
        <v>16</v>
      </c>
      <c r="AR20" s="101"/>
      <c r="AS20" s="101"/>
      <c r="AT20" s="101"/>
      <c r="AU20" s="102"/>
      <c r="AV20" s="103">
        <f t="shared" si="50"/>
        <v>43.71</v>
      </c>
      <c r="AW20" s="104">
        <f t="shared" si="51"/>
        <v>8</v>
      </c>
      <c r="AX20" s="101">
        <f t="shared" si="52"/>
        <v>0</v>
      </c>
      <c r="AY20" s="105">
        <f t="shared" si="53"/>
        <v>51.71</v>
      </c>
      <c r="AZ20" s="99">
        <v>40.31</v>
      </c>
      <c r="BA20" s="100"/>
      <c r="BB20" s="100"/>
      <c r="BC20" s="101">
        <v>23</v>
      </c>
      <c r="BD20" s="101"/>
      <c r="BE20" s="101"/>
      <c r="BF20" s="101"/>
      <c r="BG20" s="102"/>
      <c r="BH20" s="103">
        <f t="shared" si="54"/>
        <v>40.31</v>
      </c>
      <c r="BI20" s="104">
        <f t="shared" si="55"/>
        <v>11.5</v>
      </c>
      <c r="BJ20" s="106">
        <f t="shared" si="56"/>
        <v>0</v>
      </c>
      <c r="BK20" s="107">
        <f t="shared" si="57"/>
        <v>51.81</v>
      </c>
      <c r="BL20" s="35"/>
      <c r="BM20" s="43"/>
      <c r="BN20" s="43"/>
      <c r="BO20" s="37"/>
      <c r="BP20" s="37"/>
      <c r="BQ20" s="37"/>
      <c r="BR20" s="37"/>
      <c r="BS20" s="44"/>
      <c r="BT20" s="39">
        <f t="shared" si="58"/>
        <v>0</v>
      </c>
      <c r="BU20" s="40">
        <f t="shared" si="59"/>
        <v>0</v>
      </c>
      <c r="BV20" s="37">
        <f t="shared" si="60"/>
        <v>0</v>
      </c>
      <c r="BW20" s="45">
        <f t="shared" si="61"/>
        <v>0</v>
      </c>
      <c r="BX20" s="35"/>
      <c r="BY20" s="43"/>
      <c r="BZ20" s="37"/>
      <c r="CA20" s="37"/>
      <c r="CB20" s="37"/>
      <c r="CC20" s="37"/>
      <c r="CD20" s="44"/>
      <c r="CE20" s="39">
        <f t="shared" si="62"/>
        <v>0</v>
      </c>
      <c r="CF20" s="40">
        <f t="shared" si="63"/>
        <v>0</v>
      </c>
      <c r="CG20" s="37">
        <f t="shared" si="64"/>
        <v>0</v>
      </c>
      <c r="CH20" s="45">
        <f t="shared" si="65"/>
        <v>0</v>
      </c>
      <c r="CI20" s="35"/>
      <c r="CJ20" s="43"/>
      <c r="CK20" s="37"/>
      <c r="CL20" s="37"/>
      <c r="CM20" s="37"/>
      <c r="CN20" s="37"/>
      <c r="CO20" s="44"/>
      <c r="CP20" s="39">
        <f t="shared" si="66"/>
        <v>0</v>
      </c>
      <c r="CQ20" s="40">
        <f t="shared" si="67"/>
        <v>0</v>
      </c>
      <c r="CR20" s="37">
        <f t="shared" si="68"/>
        <v>0</v>
      </c>
      <c r="CS20" s="45">
        <f t="shared" si="69"/>
        <v>0</v>
      </c>
      <c r="CT20" s="35"/>
      <c r="CU20" s="43"/>
      <c r="CV20" s="37"/>
      <c r="CW20" s="37"/>
      <c r="CX20" s="37"/>
      <c r="CY20" s="37"/>
      <c r="CZ20" s="44"/>
      <c r="DA20" s="39">
        <f t="shared" si="70"/>
        <v>0</v>
      </c>
      <c r="DB20" s="40">
        <f t="shared" si="71"/>
        <v>0</v>
      </c>
      <c r="DC20" s="37">
        <f t="shared" si="72"/>
        <v>0</v>
      </c>
      <c r="DD20" s="45">
        <f t="shared" si="73"/>
        <v>0</v>
      </c>
    </row>
    <row r="21" spans="1:108" ht="12.75" customHeight="1">
      <c r="A21" s="114">
        <v>9</v>
      </c>
      <c r="B21" s="115">
        <v>8</v>
      </c>
      <c r="C21" s="116" t="s">
        <v>52</v>
      </c>
      <c r="D21" s="92" t="s">
        <v>53</v>
      </c>
      <c r="E21" s="93" t="s">
        <v>47</v>
      </c>
      <c r="F21" s="94">
        <f t="shared" si="37"/>
        <v>212.89</v>
      </c>
      <c r="G21" s="95">
        <f t="shared" si="38"/>
        <v>179.39</v>
      </c>
      <c r="H21" s="96">
        <f t="shared" si="39"/>
        <v>0</v>
      </c>
      <c r="I21" s="97">
        <f t="shared" si="40"/>
        <v>33.5</v>
      </c>
      <c r="J21" s="98">
        <f t="shared" si="41"/>
        <v>67</v>
      </c>
      <c r="K21" s="99">
        <v>38.75</v>
      </c>
      <c r="L21" s="100"/>
      <c r="M21" s="100"/>
      <c r="N21" s="100"/>
      <c r="O21" s="100"/>
      <c r="P21" s="128"/>
      <c r="Q21" s="100"/>
      <c r="R21" s="101">
        <v>25</v>
      </c>
      <c r="S21" s="101"/>
      <c r="T21" s="101"/>
      <c r="U21" s="101"/>
      <c r="V21" s="102"/>
      <c r="W21" s="103">
        <f t="shared" si="42"/>
        <v>38.75</v>
      </c>
      <c r="X21" s="104">
        <f t="shared" si="43"/>
        <v>12.5</v>
      </c>
      <c r="Y21" s="101">
        <f t="shared" si="44"/>
        <v>0</v>
      </c>
      <c r="Z21" s="105">
        <f t="shared" si="45"/>
        <v>51.25</v>
      </c>
      <c r="AA21" s="99">
        <v>49.99</v>
      </c>
      <c r="AB21" s="100"/>
      <c r="AC21" s="100"/>
      <c r="AD21" s="100"/>
      <c r="AE21" s="101">
        <v>7</v>
      </c>
      <c r="AF21" s="101"/>
      <c r="AG21" s="101"/>
      <c r="AH21" s="101"/>
      <c r="AI21" s="102"/>
      <c r="AJ21" s="103">
        <f t="shared" si="46"/>
        <v>49.99</v>
      </c>
      <c r="AK21" s="104">
        <f t="shared" si="47"/>
        <v>3.5</v>
      </c>
      <c r="AL21" s="101">
        <f t="shared" si="48"/>
        <v>0</v>
      </c>
      <c r="AM21" s="105">
        <f t="shared" si="49"/>
        <v>53.49</v>
      </c>
      <c r="AN21" s="99">
        <v>46.33</v>
      </c>
      <c r="AO21" s="100"/>
      <c r="AP21" s="100"/>
      <c r="AQ21" s="101">
        <v>9</v>
      </c>
      <c r="AR21" s="101"/>
      <c r="AS21" s="101"/>
      <c r="AT21" s="101"/>
      <c r="AU21" s="102"/>
      <c r="AV21" s="103">
        <f t="shared" si="50"/>
        <v>46.33</v>
      </c>
      <c r="AW21" s="104">
        <f t="shared" si="51"/>
        <v>4.5</v>
      </c>
      <c r="AX21" s="101">
        <f t="shared" si="52"/>
        <v>0</v>
      </c>
      <c r="AY21" s="105">
        <f t="shared" si="53"/>
        <v>50.83</v>
      </c>
      <c r="AZ21" s="99">
        <v>44.32</v>
      </c>
      <c r="BA21" s="100"/>
      <c r="BB21" s="100"/>
      <c r="BC21" s="101">
        <v>26</v>
      </c>
      <c r="BD21" s="101"/>
      <c r="BE21" s="101"/>
      <c r="BF21" s="101"/>
      <c r="BG21" s="102"/>
      <c r="BH21" s="103">
        <f t="shared" si="54"/>
        <v>44.32</v>
      </c>
      <c r="BI21" s="104">
        <f t="shared" si="55"/>
        <v>13</v>
      </c>
      <c r="BJ21" s="106">
        <f t="shared" si="56"/>
        <v>0</v>
      </c>
      <c r="BK21" s="107">
        <f t="shared" si="57"/>
        <v>57.32</v>
      </c>
      <c r="BL21" s="35"/>
      <c r="BM21" s="43"/>
      <c r="BN21" s="43"/>
      <c r="BO21" s="37"/>
      <c r="BP21" s="37"/>
      <c r="BQ21" s="37"/>
      <c r="BR21" s="37"/>
      <c r="BS21" s="44"/>
      <c r="BT21" s="39">
        <f t="shared" si="58"/>
        <v>0</v>
      </c>
      <c r="BU21" s="40">
        <f t="shared" si="59"/>
        <v>0</v>
      </c>
      <c r="BV21" s="37">
        <f t="shared" si="60"/>
        <v>0</v>
      </c>
      <c r="BW21" s="45">
        <f t="shared" si="61"/>
        <v>0</v>
      </c>
      <c r="BX21" s="35"/>
      <c r="BY21" s="43"/>
      <c r="BZ21" s="37"/>
      <c r="CA21" s="37"/>
      <c r="CB21" s="37"/>
      <c r="CC21" s="37"/>
      <c r="CD21" s="44"/>
      <c r="CE21" s="39">
        <f t="shared" si="62"/>
        <v>0</v>
      </c>
      <c r="CF21" s="40">
        <f t="shared" si="63"/>
        <v>0</v>
      </c>
      <c r="CG21" s="37">
        <f t="shared" si="64"/>
        <v>0</v>
      </c>
      <c r="CH21" s="45">
        <f t="shared" si="65"/>
        <v>0</v>
      </c>
      <c r="CI21" s="35"/>
      <c r="CJ21" s="43"/>
      <c r="CK21" s="37"/>
      <c r="CL21" s="37"/>
      <c r="CM21" s="37"/>
      <c r="CN21" s="37"/>
      <c r="CO21" s="44"/>
      <c r="CP21" s="39">
        <f t="shared" si="66"/>
        <v>0</v>
      </c>
      <c r="CQ21" s="40">
        <f t="shared" si="67"/>
        <v>0</v>
      </c>
      <c r="CR21" s="37">
        <f t="shared" si="68"/>
        <v>0</v>
      </c>
      <c r="CS21" s="45">
        <f t="shared" si="69"/>
        <v>0</v>
      </c>
      <c r="CT21" s="35"/>
      <c r="CU21" s="43"/>
      <c r="CV21" s="37"/>
      <c r="CW21" s="37"/>
      <c r="CX21" s="37"/>
      <c r="CY21" s="37"/>
      <c r="CZ21" s="44"/>
      <c r="DA21" s="39">
        <f t="shared" si="70"/>
        <v>0</v>
      </c>
      <c r="DB21" s="40">
        <f t="shared" si="71"/>
        <v>0</v>
      </c>
      <c r="DC21" s="37">
        <f t="shared" si="72"/>
        <v>0</v>
      </c>
      <c r="DD21" s="45">
        <f t="shared" si="73"/>
        <v>0</v>
      </c>
    </row>
    <row r="22" spans="1:108" ht="12.75" customHeight="1">
      <c r="A22" s="114">
        <v>10</v>
      </c>
      <c r="B22" s="115">
        <v>9</v>
      </c>
      <c r="C22" s="116" t="s">
        <v>46</v>
      </c>
      <c r="D22" s="108" t="s">
        <v>39</v>
      </c>
      <c r="E22" s="109" t="s">
        <v>47</v>
      </c>
      <c r="F22" s="129">
        <f t="shared" si="37"/>
        <v>224.87</v>
      </c>
      <c r="G22" s="95">
        <f t="shared" si="38"/>
        <v>204.87</v>
      </c>
      <c r="H22" s="96">
        <f t="shared" si="39"/>
        <v>8</v>
      </c>
      <c r="I22" s="97">
        <f t="shared" si="40"/>
        <v>12</v>
      </c>
      <c r="J22" s="130">
        <f t="shared" si="41"/>
        <v>24</v>
      </c>
      <c r="K22" s="99">
        <v>47.84</v>
      </c>
      <c r="L22" s="100"/>
      <c r="M22" s="100"/>
      <c r="N22" s="100"/>
      <c r="O22" s="100"/>
      <c r="P22" s="100"/>
      <c r="Q22" s="100"/>
      <c r="R22" s="101">
        <v>10</v>
      </c>
      <c r="S22" s="101"/>
      <c r="T22" s="101"/>
      <c r="U22" s="101"/>
      <c r="V22" s="102"/>
      <c r="W22" s="103">
        <f t="shared" si="42"/>
        <v>47.84</v>
      </c>
      <c r="X22" s="104">
        <f t="shared" si="43"/>
        <v>5</v>
      </c>
      <c r="Y22" s="101">
        <f t="shared" si="44"/>
        <v>0</v>
      </c>
      <c r="Z22" s="105">
        <f t="shared" si="45"/>
        <v>52.84</v>
      </c>
      <c r="AA22" s="99">
        <v>48.07</v>
      </c>
      <c r="AB22" s="100"/>
      <c r="AC22" s="100"/>
      <c r="AD22" s="100"/>
      <c r="AE22" s="101">
        <v>5</v>
      </c>
      <c r="AF22" s="101"/>
      <c r="AG22" s="101"/>
      <c r="AH22" s="101"/>
      <c r="AI22" s="102"/>
      <c r="AJ22" s="103">
        <f t="shared" si="46"/>
        <v>48.07</v>
      </c>
      <c r="AK22" s="104">
        <f t="shared" si="47"/>
        <v>2.5</v>
      </c>
      <c r="AL22" s="101">
        <f t="shared" si="48"/>
        <v>0</v>
      </c>
      <c r="AM22" s="105">
        <f t="shared" si="49"/>
        <v>50.57</v>
      </c>
      <c r="AN22" s="99">
        <v>66.63</v>
      </c>
      <c r="AO22" s="100"/>
      <c r="AP22" s="100"/>
      <c r="AQ22" s="101">
        <v>0</v>
      </c>
      <c r="AR22" s="101"/>
      <c r="AS22" s="101"/>
      <c r="AT22" s="101"/>
      <c r="AU22" s="102"/>
      <c r="AV22" s="103">
        <f t="shared" si="50"/>
        <v>66.63</v>
      </c>
      <c r="AW22" s="104">
        <f t="shared" si="51"/>
        <v>0</v>
      </c>
      <c r="AX22" s="101">
        <f t="shared" si="52"/>
        <v>0</v>
      </c>
      <c r="AY22" s="105">
        <f t="shared" si="53"/>
        <v>66.63</v>
      </c>
      <c r="AZ22" s="99">
        <v>42.33</v>
      </c>
      <c r="BA22" s="100"/>
      <c r="BB22" s="100"/>
      <c r="BC22" s="101">
        <v>9</v>
      </c>
      <c r="BD22" s="101">
        <v>1</v>
      </c>
      <c r="BE22" s="101">
        <v>1</v>
      </c>
      <c r="BF22" s="101"/>
      <c r="BG22" s="102"/>
      <c r="BH22" s="103">
        <f t="shared" si="54"/>
        <v>42.33</v>
      </c>
      <c r="BI22" s="104">
        <f t="shared" si="55"/>
        <v>4.5</v>
      </c>
      <c r="BJ22" s="101">
        <f t="shared" si="56"/>
        <v>8</v>
      </c>
      <c r="BK22" s="111">
        <f t="shared" si="57"/>
        <v>54.83</v>
      </c>
      <c r="BL22" s="35"/>
      <c r="BM22" s="43"/>
      <c r="BN22" s="43"/>
      <c r="BO22" s="37"/>
      <c r="BP22" s="37"/>
      <c r="BQ22" s="37"/>
      <c r="BR22" s="37"/>
      <c r="BS22" s="44"/>
      <c r="BT22" s="39">
        <f t="shared" si="58"/>
        <v>0</v>
      </c>
      <c r="BU22" s="40">
        <f t="shared" si="59"/>
        <v>0</v>
      </c>
      <c r="BV22" s="37">
        <f t="shared" si="60"/>
        <v>0</v>
      </c>
      <c r="BW22" s="45">
        <f t="shared" si="61"/>
        <v>0</v>
      </c>
      <c r="BX22" s="35"/>
      <c r="BY22" s="43"/>
      <c r="BZ22" s="37"/>
      <c r="CA22" s="37"/>
      <c r="CB22" s="37"/>
      <c r="CC22" s="37"/>
      <c r="CD22" s="44"/>
      <c r="CE22" s="39">
        <f t="shared" si="62"/>
        <v>0</v>
      </c>
      <c r="CF22" s="40">
        <f t="shared" si="63"/>
        <v>0</v>
      </c>
      <c r="CG22" s="37">
        <f t="shared" si="64"/>
        <v>0</v>
      </c>
      <c r="CH22" s="45">
        <f t="shared" si="65"/>
        <v>0</v>
      </c>
      <c r="CI22" s="35"/>
      <c r="CJ22" s="43"/>
      <c r="CK22" s="37"/>
      <c r="CL22" s="37"/>
      <c r="CM22" s="37"/>
      <c r="CN22" s="37"/>
      <c r="CO22" s="44"/>
      <c r="CP22" s="39">
        <f t="shared" si="66"/>
        <v>0</v>
      </c>
      <c r="CQ22" s="40">
        <f t="shared" si="67"/>
        <v>0</v>
      </c>
      <c r="CR22" s="37">
        <f t="shared" si="68"/>
        <v>0</v>
      </c>
      <c r="CS22" s="45">
        <f t="shared" si="69"/>
        <v>0</v>
      </c>
      <c r="CT22" s="35"/>
      <c r="CU22" s="43"/>
      <c r="CV22" s="37"/>
      <c r="CW22" s="37"/>
      <c r="CX22" s="37"/>
      <c r="CY22" s="37"/>
      <c r="CZ22" s="44"/>
      <c r="DA22" s="39">
        <f t="shared" si="70"/>
        <v>0</v>
      </c>
      <c r="DB22" s="40">
        <f t="shared" si="71"/>
        <v>0</v>
      </c>
      <c r="DC22" s="37">
        <f t="shared" si="72"/>
        <v>0</v>
      </c>
      <c r="DD22" s="45">
        <f t="shared" si="73"/>
        <v>0</v>
      </c>
    </row>
    <row r="23" spans="1:108" ht="12.75" customHeight="1">
      <c r="A23" s="114">
        <v>13</v>
      </c>
      <c r="B23" s="115">
        <v>10</v>
      </c>
      <c r="C23" s="116" t="s">
        <v>54</v>
      </c>
      <c r="D23" s="108" t="s">
        <v>39</v>
      </c>
      <c r="E23" s="112" t="s">
        <v>47</v>
      </c>
      <c r="F23" s="113">
        <f t="shared" si="37"/>
        <v>246.81</v>
      </c>
      <c r="G23" s="95">
        <f t="shared" si="38"/>
        <v>209.81</v>
      </c>
      <c r="H23" s="96">
        <f t="shared" si="39"/>
        <v>3</v>
      </c>
      <c r="I23" s="97">
        <f t="shared" si="40"/>
        <v>34</v>
      </c>
      <c r="J23" s="98">
        <f t="shared" si="41"/>
        <v>68</v>
      </c>
      <c r="K23" s="99">
        <v>38.06</v>
      </c>
      <c r="L23" s="100"/>
      <c r="M23" s="100"/>
      <c r="N23" s="100"/>
      <c r="O23" s="100"/>
      <c r="P23" s="100"/>
      <c r="Q23" s="100"/>
      <c r="R23" s="101">
        <v>25</v>
      </c>
      <c r="S23" s="101"/>
      <c r="T23" s="101"/>
      <c r="U23" s="101"/>
      <c r="V23" s="102"/>
      <c r="W23" s="103">
        <f t="shared" si="42"/>
        <v>38.06</v>
      </c>
      <c r="X23" s="104">
        <f t="shared" si="43"/>
        <v>12.5</v>
      </c>
      <c r="Y23" s="101">
        <f t="shared" si="44"/>
        <v>0</v>
      </c>
      <c r="Z23" s="105">
        <f t="shared" si="45"/>
        <v>50.56</v>
      </c>
      <c r="AA23" s="99">
        <v>56.53</v>
      </c>
      <c r="AB23" s="100"/>
      <c r="AC23" s="100"/>
      <c r="AD23" s="100"/>
      <c r="AE23" s="101">
        <v>14</v>
      </c>
      <c r="AF23" s="101"/>
      <c r="AG23" s="101"/>
      <c r="AH23" s="101"/>
      <c r="AI23" s="102"/>
      <c r="AJ23" s="103">
        <f t="shared" si="46"/>
        <v>56.53</v>
      </c>
      <c r="AK23" s="104">
        <f t="shared" si="47"/>
        <v>7</v>
      </c>
      <c r="AL23" s="101">
        <f t="shared" si="48"/>
        <v>0</v>
      </c>
      <c r="AM23" s="105">
        <f t="shared" si="49"/>
        <v>63.53</v>
      </c>
      <c r="AN23" s="99">
        <v>68.61</v>
      </c>
      <c r="AO23" s="100"/>
      <c r="AP23" s="100"/>
      <c r="AQ23" s="101">
        <v>19</v>
      </c>
      <c r="AR23" s="101"/>
      <c r="AS23" s="101"/>
      <c r="AT23" s="101"/>
      <c r="AU23" s="102"/>
      <c r="AV23" s="103">
        <f t="shared" si="50"/>
        <v>68.61</v>
      </c>
      <c r="AW23" s="104">
        <f t="shared" si="51"/>
        <v>9.5</v>
      </c>
      <c r="AX23" s="101">
        <f t="shared" si="52"/>
        <v>0</v>
      </c>
      <c r="AY23" s="105">
        <f t="shared" si="53"/>
        <v>78.11</v>
      </c>
      <c r="AZ23" s="99">
        <v>46.61</v>
      </c>
      <c r="BA23" s="100"/>
      <c r="BB23" s="100"/>
      <c r="BC23" s="101">
        <v>10</v>
      </c>
      <c r="BD23" s="101">
        <v>1</v>
      </c>
      <c r="BE23" s="101"/>
      <c r="BF23" s="101"/>
      <c r="BG23" s="102"/>
      <c r="BH23" s="103">
        <f t="shared" si="54"/>
        <v>46.61</v>
      </c>
      <c r="BI23" s="104">
        <f t="shared" si="55"/>
        <v>5</v>
      </c>
      <c r="BJ23" s="101">
        <f t="shared" si="56"/>
        <v>3</v>
      </c>
      <c r="BK23" s="105">
        <f t="shared" si="57"/>
        <v>54.61</v>
      </c>
      <c r="BL23" s="35"/>
      <c r="BM23" s="43"/>
      <c r="BN23" s="43"/>
      <c r="BO23" s="37"/>
      <c r="BP23" s="37"/>
      <c r="BQ23" s="37"/>
      <c r="BR23" s="37"/>
      <c r="BS23" s="44"/>
      <c r="BT23" s="39">
        <f t="shared" si="58"/>
        <v>0</v>
      </c>
      <c r="BU23" s="40">
        <f t="shared" si="59"/>
        <v>0</v>
      </c>
      <c r="BV23" s="37">
        <f t="shared" si="60"/>
        <v>0</v>
      </c>
      <c r="BW23" s="45">
        <f t="shared" si="61"/>
        <v>0</v>
      </c>
      <c r="BX23" s="35"/>
      <c r="BY23" s="43"/>
      <c r="BZ23" s="37"/>
      <c r="CA23" s="37"/>
      <c r="CB23" s="37"/>
      <c r="CC23" s="37"/>
      <c r="CD23" s="44"/>
      <c r="CE23" s="39">
        <f t="shared" si="62"/>
        <v>0</v>
      </c>
      <c r="CF23" s="40">
        <f t="shared" si="63"/>
        <v>0</v>
      </c>
      <c r="CG23" s="37">
        <f t="shared" si="64"/>
        <v>0</v>
      </c>
      <c r="CH23" s="45">
        <f t="shared" si="65"/>
        <v>0</v>
      </c>
      <c r="CI23" s="35"/>
      <c r="CJ23" s="43"/>
      <c r="CK23" s="37"/>
      <c r="CL23" s="37"/>
      <c r="CM23" s="37"/>
      <c r="CN23" s="37"/>
      <c r="CO23" s="44"/>
      <c r="CP23" s="39">
        <f t="shared" si="66"/>
        <v>0</v>
      </c>
      <c r="CQ23" s="40">
        <f t="shared" si="67"/>
        <v>0</v>
      </c>
      <c r="CR23" s="37">
        <f t="shared" si="68"/>
        <v>0</v>
      </c>
      <c r="CS23" s="45">
        <f t="shared" si="69"/>
        <v>0</v>
      </c>
      <c r="CT23" s="35"/>
      <c r="CU23" s="43"/>
      <c r="CV23" s="37"/>
      <c r="CW23" s="37"/>
      <c r="CX23" s="37"/>
      <c r="CY23" s="37"/>
      <c r="CZ23" s="44"/>
      <c r="DA23" s="39">
        <f t="shared" si="70"/>
        <v>0</v>
      </c>
      <c r="DB23" s="40">
        <f t="shared" si="71"/>
        <v>0</v>
      </c>
      <c r="DC23" s="37">
        <f t="shared" si="72"/>
        <v>0</v>
      </c>
      <c r="DD23" s="45">
        <f t="shared" si="73"/>
        <v>0</v>
      </c>
    </row>
    <row r="24" spans="1:108" ht="12.75" customHeight="1">
      <c r="A24" s="114">
        <v>16</v>
      </c>
      <c r="B24" s="115">
        <v>11</v>
      </c>
      <c r="C24" s="116" t="s">
        <v>58</v>
      </c>
      <c r="D24" s="92" t="s">
        <v>39</v>
      </c>
      <c r="E24" s="93" t="s">
        <v>47</v>
      </c>
      <c r="F24" s="94">
        <f t="shared" si="37"/>
        <v>282.86</v>
      </c>
      <c r="G24" s="95">
        <f t="shared" si="38"/>
        <v>229.86</v>
      </c>
      <c r="H24" s="96">
        <f t="shared" si="39"/>
        <v>5</v>
      </c>
      <c r="I24" s="97">
        <f t="shared" si="40"/>
        <v>48</v>
      </c>
      <c r="J24" s="98">
        <f t="shared" si="41"/>
        <v>96</v>
      </c>
      <c r="K24" s="99">
        <v>52.38</v>
      </c>
      <c r="L24" s="100"/>
      <c r="M24" s="100"/>
      <c r="N24" s="100"/>
      <c r="O24" s="125"/>
      <c r="P24" s="126"/>
      <c r="Q24" s="127"/>
      <c r="R24" s="101">
        <v>50</v>
      </c>
      <c r="S24" s="101"/>
      <c r="T24" s="101"/>
      <c r="U24" s="101"/>
      <c r="V24" s="102"/>
      <c r="W24" s="103">
        <f t="shared" si="42"/>
        <v>52.38</v>
      </c>
      <c r="X24" s="104">
        <f t="shared" si="43"/>
        <v>25</v>
      </c>
      <c r="Y24" s="101">
        <f t="shared" si="44"/>
        <v>0</v>
      </c>
      <c r="Z24" s="111">
        <f t="shared" si="45"/>
        <v>77.38</v>
      </c>
      <c r="AA24" s="99">
        <v>56.55</v>
      </c>
      <c r="AB24" s="100"/>
      <c r="AC24" s="100"/>
      <c r="AD24" s="100"/>
      <c r="AE24" s="101">
        <v>8</v>
      </c>
      <c r="AF24" s="101"/>
      <c r="AG24" s="101"/>
      <c r="AH24" s="101"/>
      <c r="AI24" s="102"/>
      <c r="AJ24" s="103">
        <f t="shared" si="46"/>
        <v>56.55</v>
      </c>
      <c r="AK24" s="104">
        <f t="shared" si="47"/>
        <v>4</v>
      </c>
      <c r="AL24" s="101">
        <f t="shared" si="48"/>
        <v>0</v>
      </c>
      <c r="AM24" s="105">
        <f t="shared" si="49"/>
        <v>60.55</v>
      </c>
      <c r="AN24" s="99">
        <v>65.35</v>
      </c>
      <c r="AO24" s="100"/>
      <c r="AP24" s="100"/>
      <c r="AQ24" s="101">
        <v>15</v>
      </c>
      <c r="AR24" s="101"/>
      <c r="AS24" s="101"/>
      <c r="AT24" s="101">
        <v>1</v>
      </c>
      <c r="AU24" s="102"/>
      <c r="AV24" s="103">
        <f t="shared" si="50"/>
        <v>65.35</v>
      </c>
      <c r="AW24" s="104">
        <f t="shared" si="51"/>
        <v>7.5</v>
      </c>
      <c r="AX24" s="101">
        <f t="shared" si="52"/>
        <v>5</v>
      </c>
      <c r="AY24" s="105">
        <f t="shared" si="53"/>
        <v>77.85</v>
      </c>
      <c r="AZ24" s="99">
        <v>55.58</v>
      </c>
      <c r="BA24" s="100"/>
      <c r="BB24" s="100"/>
      <c r="BC24" s="101">
        <v>23</v>
      </c>
      <c r="BD24" s="101"/>
      <c r="BE24" s="101"/>
      <c r="BF24" s="101"/>
      <c r="BG24" s="102"/>
      <c r="BH24" s="103">
        <f t="shared" si="54"/>
        <v>55.58</v>
      </c>
      <c r="BI24" s="104">
        <f t="shared" si="55"/>
        <v>11.5</v>
      </c>
      <c r="BJ24" s="106">
        <f t="shared" si="56"/>
        <v>0</v>
      </c>
      <c r="BK24" s="107">
        <f t="shared" si="57"/>
        <v>67.08</v>
      </c>
      <c r="BL24" s="35"/>
      <c r="BM24" s="43"/>
      <c r="BN24" s="43"/>
      <c r="BO24" s="37"/>
      <c r="BP24" s="37"/>
      <c r="BQ24" s="37"/>
      <c r="BR24" s="37"/>
      <c r="BS24" s="44"/>
      <c r="BT24" s="39">
        <f t="shared" si="58"/>
        <v>0</v>
      </c>
      <c r="BU24" s="40">
        <f t="shared" si="59"/>
        <v>0</v>
      </c>
      <c r="BV24" s="37">
        <f t="shared" si="60"/>
        <v>0</v>
      </c>
      <c r="BW24" s="45">
        <f t="shared" si="61"/>
        <v>0</v>
      </c>
      <c r="BX24" s="35"/>
      <c r="BY24" s="43"/>
      <c r="BZ24" s="37"/>
      <c r="CA24" s="37"/>
      <c r="CB24" s="37"/>
      <c r="CC24" s="37"/>
      <c r="CD24" s="44"/>
      <c r="CE24" s="39">
        <f t="shared" si="62"/>
        <v>0</v>
      </c>
      <c r="CF24" s="40">
        <f t="shared" si="63"/>
        <v>0</v>
      </c>
      <c r="CG24" s="37">
        <f t="shared" si="64"/>
        <v>0</v>
      </c>
      <c r="CH24" s="45">
        <f t="shared" si="65"/>
        <v>0</v>
      </c>
      <c r="CI24" s="35"/>
      <c r="CJ24" s="43"/>
      <c r="CK24" s="37"/>
      <c r="CL24" s="37"/>
      <c r="CM24" s="37"/>
      <c r="CN24" s="37"/>
      <c r="CO24" s="44"/>
      <c r="CP24" s="39">
        <f t="shared" si="66"/>
        <v>0</v>
      </c>
      <c r="CQ24" s="40">
        <f t="shared" si="67"/>
        <v>0</v>
      </c>
      <c r="CR24" s="37">
        <f t="shared" si="68"/>
        <v>0</v>
      </c>
      <c r="CS24" s="45">
        <f t="shared" si="69"/>
        <v>0</v>
      </c>
      <c r="CT24" s="35"/>
      <c r="CU24" s="43"/>
      <c r="CV24" s="37"/>
      <c r="CW24" s="37"/>
      <c r="CX24" s="37"/>
      <c r="CY24" s="37"/>
      <c r="CZ24" s="44"/>
      <c r="DA24" s="39">
        <f t="shared" si="70"/>
        <v>0</v>
      </c>
      <c r="DB24" s="40">
        <f t="shared" si="71"/>
        <v>0</v>
      </c>
      <c r="DC24" s="37">
        <f t="shared" si="72"/>
        <v>0</v>
      </c>
      <c r="DD24" s="45">
        <f t="shared" si="73"/>
        <v>0</v>
      </c>
    </row>
    <row r="25" spans="1:108" ht="12.75" customHeight="1">
      <c r="A25" s="27">
        <v>17</v>
      </c>
      <c r="B25" s="28">
        <v>12</v>
      </c>
      <c r="C25" s="29" t="s">
        <v>67</v>
      </c>
      <c r="D25" s="49" t="s">
        <v>39</v>
      </c>
      <c r="E25" s="53" t="s">
        <v>47</v>
      </c>
      <c r="F25" s="54">
        <f t="shared" si="37"/>
        <v>289.94</v>
      </c>
      <c r="G25" s="32">
        <f t="shared" si="38"/>
        <v>279.94</v>
      </c>
      <c r="H25" s="33">
        <f t="shared" si="39"/>
        <v>3</v>
      </c>
      <c r="I25" s="34">
        <f t="shared" si="40"/>
        <v>7</v>
      </c>
      <c r="J25" s="82">
        <f t="shared" si="41"/>
        <v>14</v>
      </c>
      <c r="K25" s="35">
        <v>44.78</v>
      </c>
      <c r="L25" s="43"/>
      <c r="M25" s="43"/>
      <c r="N25" s="43"/>
      <c r="O25" s="79"/>
      <c r="P25" s="43"/>
      <c r="Q25" s="43"/>
      <c r="R25" s="37">
        <v>0</v>
      </c>
      <c r="S25" s="37"/>
      <c r="T25" s="37"/>
      <c r="U25" s="37"/>
      <c r="V25" s="44"/>
      <c r="W25" s="39">
        <f t="shared" si="42"/>
        <v>44.78</v>
      </c>
      <c r="X25" s="40">
        <f t="shared" si="43"/>
        <v>0</v>
      </c>
      <c r="Y25" s="37">
        <f t="shared" si="44"/>
        <v>0</v>
      </c>
      <c r="Z25" s="45">
        <f t="shared" si="45"/>
        <v>44.78</v>
      </c>
      <c r="AA25" s="35">
        <v>65.68</v>
      </c>
      <c r="AB25" s="43"/>
      <c r="AC25" s="43"/>
      <c r="AD25" s="43"/>
      <c r="AE25" s="37">
        <v>5</v>
      </c>
      <c r="AF25" s="37"/>
      <c r="AG25" s="37"/>
      <c r="AH25" s="37"/>
      <c r="AI25" s="44"/>
      <c r="AJ25" s="39">
        <f t="shared" si="46"/>
        <v>65.68</v>
      </c>
      <c r="AK25" s="40">
        <f t="shared" si="47"/>
        <v>2.5</v>
      </c>
      <c r="AL25" s="37">
        <f t="shared" si="48"/>
        <v>0</v>
      </c>
      <c r="AM25" s="45">
        <f t="shared" si="49"/>
        <v>68.18</v>
      </c>
      <c r="AN25" s="35">
        <v>81.18</v>
      </c>
      <c r="AO25" s="43"/>
      <c r="AP25" s="43"/>
      <c r="AQ25" s="37">
        <v>2</v>
      </c>
      <c r="AR25" s="37"/>
      <c r="AS25" s="37"/>
      <c r="AT25" s="37"/>
      <c r="AU25" s="44"/>
      <c r="AV25" s="39">
        <f t="shared" si="50"/>
        <v>81.18</v>
      </c>
      <c r="AW25" s="40">
        <f t="shared" si="51"/>
        <v>1</v>
      </c>
      <c r="AX25" s="37">
        <f t="shared" si="52"/>
        <v>0</v>
      </c>
      <c r="AY25" s="45">
        <f t="shared" si="53"/>
        <v>82.18</v>
      </c>
      <c r="AZ25" s="35">
        <v>88.3</v>
      </c>
      <c r="BA25" s="43"/>
      <c r="BB25" s="43"/>
      <c r="BC25" s="37">
        <v>7</v>
      </c>
      <c r="BD25" s="37">
        <v>1</v>
      </c>
      <c r="BE25" s="37"/>
      <c r="BF25" s="37"/>
      <c r="BG25" s="44"/>
      <c r="BH25" s="39">
        <f t="shared" si="54"/>
        <v>88.3</v>
      </c>
      <c r="BI25" s="40">
        <f t="shared" si="55"/>
        <v>3.5</v>
      </c>
      <c r="BJ25" s="37">
        <f t="shared" si="56"/>
        <v>3</v>
      </c>
      <c r="BK25" s="55">
        <f t="shared" si="57"/>
        <v>94.8</v>
      </c>
      <c r="BL25" s="35"/>
      <c r="BM25" s="43"/>
      <c r="BN25" s="43"/>
      <c r="BO25" s="37"/>
      <c r="BP25" s="37"/>
      <c r="BQ25" s="37"/>
      <c r="BR25" s="37"/>
      <c r="BS25" s="44"/>
      <c r="BT25" s="39">
        <f t="shared" si="58"/>
        <v>0</v>
      </c>
      <c r="BU25" s="40">
        <f t="shared" si="59"/>
        <v>0</v>
      </c>
      <c r="BV25" s="37">
        <f t="shared" si="60"/>
        <v>0</v>
      </c>
      <c r="BW25" s="45">
        <f t="shared" si="61"/>
        <v>0</v>
      </c>
      <c r="BX25" s="35"/>
      <c r="BY25" s="43"/>
      <c r="BZ25" s="37"/>
      <c r="CA25" s="37"/>
      <c r="CB25" s="37"/>
      <c r="CC25" s="37"/>
      <c r="CD25" s="44"/>
      <c r="CE25" s="39">
        <f t="shared" si="62"/>
        <v>0</v>
      </c>
      <c r="CF25" s="40">
        <f t="shared" si="63"/>
        <v>0</v>
      </c>
      <c r="CG25" s="37">
        <f t="shared" si="64"/>
        <v>0</v>
      </c>
      <c r="CH25" s="45">
        <f t="shared" si="65"/>
        <v>0</v>
      </c>
      <c r="CI25" s="35"/>
      <c r="CJ25" s="43"/>
      <c r="CK25" s="37"/>
      <c r="CL25" s="37"/>
      <c r="CM25" s="37"/>
      <c r="CN25" s="37"/>
      <c r="CO25" s="44"/>
      <c r="CP25" s="39">
        <f t="shared" si="66"/>
        <v>0</v>
      </c>
      <c r="CQ25" s="40">
        <f t="shared" si="67"/>
        <v>0</v>
      </c>
      <c r="CR25" s="37">
        <f t="shared" si="68"/>
        <v>0</v>
      </c>
      <c r="CS25" s="45">
        <f t="shared" si="69"/>
        <v>0</v>
      </c>
      <c r="CT25" s="35"/>
      <c r="CU25" s="43"/>
      <c r="CV25" s="37"/>
      <c r="CW25" s="37"/>
      <c r="CX25" s="37"/>
      <c r="CY25" s="37"/>
      <c r="CZ25" s="44"/>
      <c r="DA25" s="39">
        <f t="shared" si="70"/>
        <v>0</v>
      </c>
      <c r="DB25" s="40">
        <f t="shared" si="71"/>
        <v>0</v>
      </c>
      <c r="DC25" s="37">
        <f t="shared" si="72"/>
        <v>0</v>
      </c>
      <c r="DD25" s="45">
        <f t="shared" si="73"/>
        <v>0</v>
      </c>
    </row>
    <row r="26" spans="1:108" ht="12.75" customHeight="1">
      <c r="A26" s="27">
        <v>20</v>
      </c>
      <c r="B26" s="28">
        <v>13</v>
      </c>
      <c r="C26" s="29" t="s">
        <v>66</v>
      </c>
      <c r="D26" s="49" t="s">
        <v>53</v>
      </c>
      <c r="E26" s="53" t="s">
        <v>47</v>
      </c>
      <c r="F26" s="54">
        <f t="shared" si="37"/>
        <v>315.72</v>
      </c>
      <c r="G26" s="32">
        <f t="shared" si="38"/>
        <v>223.22</v>
      </c>
      <c r="H26" s="33">
        <f t="shared" si="39"/>
        <v>5</v>
      </c>
      <c r="I26" s="34">
        <f t="shared" si="40"/>
        <v>87.5</v>
      </c>
      <c r="J26" s="48">
        <f t="shared" si="41"/>
        <v>175</v>
      </c>
      <c r="K26" s="35">
        <v>60</v>
      </c>
      <c r="L26" s="43"/>
      <c r="M26" s="43"/>
      <c r="N26" s="43"/>
      <c r="O26" s="43"/>
      <c r="P26" s="78"/>
      <c r="Q26" s="43"/>
      <c r="R26" s="37">
        <v>70</v>
      </c>
      <c r="S26" s="37"/>
      <c r="T26" s="37"/>
      <c r="U26" s="37"/>
      <c r="V26" s="44"/>
      <c r="W26" s="39">
        <f t="shared" si="42"/>
        <v>60</v>
      </c>
      <c r="X26" s="40">
        <f t="shared" si="43"/>
        <v>35</v>
      </c>
      <c r="Y26" s="37">
        <f t="shared" si="44"/>
        <v>0</v>
      </c>
      <c r="Z26" s="45">
        <f t="shared" si="45"/>
        <v>95</v>
      </c>
      <c r="AA26" s="35">
        <v>55.68</v>
      </c>
      <c r="AB26" s="43"/>
      <c r="AC26" s="43"/>
      <c r="AD26" s="43"/>
      <c r="AE26" s="37">
        <v>53</v>
      </c>
      <c r="AF26" s="37"/>
      <c r="AG26" s="37"/>
      <c r="AH26" s="37"/>
      <c r="AI26" s="44"/>
      <c r="AJ26" s="39">
        <f t="shared" si="46"/>
        <v>55.68</v>
      </c>
      <c r="AK26" s="40">
        <f t="shared" si="47"/>
        <v>26.5</v>
      </c>
      <c r="AL26" s="37">
        <f t="shared" si="48"/>
        <v>0</v>
      </c>
      <c r="AM26" s="45">
        <f t="shared" si="49"/>
        <v>82.18</v>
      </c>
      <c r="AN26" s="35">
        <v>47.7</v>
      </c>
      <c r="AO26" s="43"/>
      <c r="AP26" s="43"/>
      <c r="AQ26" s="37">
        <v>13</v>
      </c>
      <c r="AR26" s="37"/>
      <c r="AS26" s="37"/>
      <c r="AT26" s="37"/>
      <c r="AU26" s="44"/>
      <c r="AV26" s="39">
        <f t="shared" si="50"/>
        <v>47.7</v>
      </c>
      <c r="AW26" s="40">
        <f t="shared" si="51"/>
        <v>6.5</v>
      </c>
      <c r="AX26" s="37">
        <f t="shared" si="52"/>
        <v>0</v>
      </c>
      <c r="AY26" s="45">
        <f t="shared" si="53"/>
        <v>54.2</v>
      </c>
      <c r="AZ26" s="35">
        <v>59.84</v>
      </c>
      <c r="BA26" s="43"/>
      <c r="BB26" s="43"/>
      <c r="BC26" s="37">
        <v>39</v>
      </c>
      <c r="BD26" s="37"/>
      <c r="BE26" s="37">
        <v>1</v>
      </c>
      <c r="BF26" s="37"/>
      <c r="BG26" s="44"/>
      <c r="BH26" s="39">
        <f t="shared" si="54"/>
        <v>59.84</v>
      </c>
      <c r="BI26" s="40">
        <f t="shared" si="55"/>
        <v>19.5</v>
      </c>
      <c r="BJ26" s="37">
        <f t="shared" si="56"/>
        <v>5</v>
      </c>
      <c r="BK26" s="55">
        <f t="shared" si="57"/>
        <v>84.34</v>
      </c>
      <c r="BL26" s="35"/>
      <c r="BM26" s="43"/>
      <c r="BN26" s="43"/>
      <c r="BO26" s="37"/>
      <c r="BP26" s="37"/>
      <c r="BQ26" s="37"/>
      <c r="BR26" s="37"/>
      <c r="BS26" s="44"/>
      <c r="BT26" s="39">
        <f t="shared" si="58"/>
        <v>0</v>
      </c>
      <c r="BU26" s="40">
        <f t="shared" si="59"/>
        <v>0</v>
      </c>
      <c r="BV26" s="37">
        <f t="shared" si="60"/>
        <v>0</v>
      </c>
      <c r="BW26" s="45">
        <f t="shared" si="61"/>
        <v>0</v>
      </c>
      <c r="BX26" s="35"/>
      <c r="BY26" s="43"/>
      <c r="BZ26" s="37"/>
      <c r="CA26" s="37"/>
      <c r="CB26" s="37"/>
      <c r="CC26" s="37"/>
      <c r="CD26" s="44"/>
      <c r="CE26" s="39">
        <f t="shared" si="62"/>
        <v>0</v>
      </c>
      <c r="CF26" s="40">
        <f t="shared" si="63"/>
        <v>0</v>
      </c>
      <c r="CG26" s="37">
        <f t="shared" si="64"/>
        <v>0</v>
      </c>
      <c r="CH26" s="45">
        <f t="shared" si="65"/>
        <v>0</v>
      </c>
      <c r="CI26" s="35"/>
      <c r="CJ26" s="43"/>
      <c r="CK26" s="37"/>
      <c r="CL26" s="37"/>
      <c r="CM26" s="37"/>
      <c r="CN26" s="37"/>
      <c r="CO26" s="44"/>
      <c r="CP26" s="39">
        <f t="shared" si="66"/>
        <v>0</v>
      </c>
      <c r="CQ26" s="40">
        <f t="shared" si="67"/>
        <v>0</v>
      </c>
      <c r="CR26" s="37">
        <f t="shared" si="68"/>
        <v>0</v>
      </c>
      <c r="CS26" s="45">
        <f t="shared" si="69"/>
        <v>0</v>
      </c>
      <c r="CT26" s="35"/>
      <c r="CU26" s="43"/>
      <c r="CV26" s="37"/>
      <c r="CW26" s="37"/>
      <c r="CX26" s="37"/>
      <c r="CY26" s="37"/>
      <c r="CZ26" s="44"/>
      <c r="DA26" s="39">
        <f t="shared" si="70"/>
        <v>0</v>
      </c>
      <c r="DB26" s="40">
        <f t="shared" si="71"/>
        <v>0</v>
      </c>
      <c r="DC26" s="37">
        <f t="shared" si="72"/>
        <v>0</v>
      </c>
      <c r="DD26" s="45">
        <f t="shared" si="73"/>
        <v>0</v>
      </c>
    </row>
    <row r="27" spans="1:108" ht="12.75" customHeight="1">
      <c r="A27" s="56"/>
      <c r="B27" s="5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</row>
    <row r="28" spans="1:108" ht="12.75" customHeight="1">
      <c r="A28" s="27"/>
      <c r="B28" s="28"/>
      <c r="C28" s="62" t="s">
        <v>55</v>
      </c>
      <c r="D28" s="49"/>
      <c r="E28" s="51"/>
      <c r="F28" s="52"/>
      <c r="G28" s="32"/>
      <c r="H28" s="33"/>
      <c r="I28" s="34"/>
      <c r="J28" s="48"/>
      <c r="K28" s="35"/>
      <c r="L28" s="43"/>
      <c r="M28" s="43"/>
      <c r="N28" s="43"/>
      <c r="O28" s="43"/>
      <c r="P28" s="43"/>
      <c r="Q28" s="43"/>
      <c r="R28" s="37"/>
      <c r="S28" s="37"/>
      <c r="T28" s="37"/>
      <c r="U28" s="37"/>
      <c r="V28" s="44"/>
      <c r="W28" s="39"/>
      <c r="X28" s="40"/>
      <c r="Y28" s="37"/>
      <c r="Z28" s="45"/>
      <c r="AA28" s="35"/>
      <c r="AB28" s="43"/>
      <c r="AC28" s="43"/>
      <c r="AD28" s="43"/>
      <c r="AE28" s="37"/>
      <c r="AF28" s="37"/>
      <c r="AG28" s="37"/>
      <c r="AH28" s="37"/>
      <c r="AI28" s="44"/>
      <c r="AJ28" s="39"/>
      <c r="AK28" s="40"/>
      <c r="AL28" s="37"/>
      <c r="AM28" s="45"/>
      <c r="AN28" s="35"/>
      <c r="AO28" s="43"/>
      <c r="AP28" s="43"/>
      <c r="AQ28" s="37"/>
      <c r="AR28" s="37"/>
      <c r="AS28" s="37"/>
      <c r="AT28" s="37"/>
      <c r="AU28" s="44"/>
      <c r="AV28" s="39"/>
      <c r="AW28" s="40"/>
      <c r="AX28" s="37"/>
      <c r="AY28" s="45"/>
      <c r="AZ28" s="35"/>
      <c r="BA28" s="43"/>
      <c r="BB28" s="43"/>
      <c r="BC28" s="37"/>
      <c r="BD28" s="37"/>
      <c r="BE28" s="37"/>
      <c r="BF28" s="37"/>
      <c r="BG28" s="44"/>
      <c r="BH28" s="39"/>
      <c r="BI28" s="40"/>
      <c r="BJ28" s="37"/>
      <c r="BK28" s="45"/>
      <c r="BL28" s="35"/>
      <c r="BM28" s="43"/>
      <c r="BN28" s="43"/>
      <c r="BO28" s="37"/>
      <c r="BP28" s="37"/>
      <c r="BQ28" s="37"/>
      <c r="BR28" s="37"/>
      <c r="BS28" s="44"/>
      <c r="BT28" s="39"/>
      <c r="BU28" s="40"/>
      <c r="BV28" s="37"/>
      <c r="BW28" s="45"/>
      <c r="BX28" s="35"/>
      <c r="BY28" s="43"/>
      <c r="BZ28" s="37"/>
      <c r="CA28" s="37"/>
      <c r="CB28" s="37"/>
      <c r="CC28" s="37"/>
      <c r="CD28" s="44"/>
      <c r="CE28" s="39"/>
      <c r="CF28" s="40"/>
      <c r="CG28" s="37"/>
      <c r="CH28" s="45"/>
      <c r="CI28" s="35"/>
      <c r="CJ28" s="43"/>
      <c r="CK28" s="37"/>
      <c r="CL28" s="37"/>
      <c r="CM28" s="37"/>
      <c r="CN28" s="37"/>
      <c r="CO28" s="44"/>
      <c r="CP28" s="39"/>
      <c r="CQ28" s="40"/>
      <c r="CR28" s="37"/>
      <c r="CS28" s="45"/>
      <c r="CT28" s="35"/>
      <c r="CU28" s="43"/>
      <c r="CV28" s="37"/>
      <c r="CW28" s="37"/>
      <c r="CX28" s="37"/>
      <c r="CY28" s="37"/>
      <c r="CZ28" s="44"/>
      <c r="DA28" s="39"/>
      <c r="DB28" s="40"/>
      <c r="DC28" s="37"/>
      <c r="DD28" s="45"/>
    </row>
    <row r="29" spans="1:108" ht="12.75" customHeight="1">
      <c r="A29" s="56"/>
      <c r="B29" s="56"/>
      <c r="C29" s="91" t="s">
        <v>72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</row>
    <row r="30" spans="1:108" ht="12.75" customHeight="1">
      <c r="A30" s="56"/>
      <c r="B30" s="5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</row>
    <row r="31" spans="1:108" ht="12.75" customHeight="1">
      <c r="A31" s="56"/>
      <c r="B31" s="56"/>
      <c r="C31" s="57" t="s">
        <v>56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8"/>
      <c r="AA31" s="59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</row>
    <row r="32" spans="1:108" ht="12.75" customHeight="1">
      <c r="A32" s="27">
        <v>1</v>
      </c>
      <c r="B32" s="28">
        <v>1</v>
      </c>
      <c r="C32" s="29" t="s">
        <v>60</v>
      </c>
      <c r="D32" s="49" t="s">
        <v>39</v>
      </c>
      <c r="E32" s="90" t="s">
        <v>47</v>
      </c>
      <c r="F32" s="89">
        <f>G32+H32+I32</f>
        <v>226.86999999999998</v>
      </c>
      <c r="G32" s="32">
        <f>W32+AJ32+AV32+BH32+BT32+CE32+CP32+DA32</f>
        <v>180.36999999999998</v>
      </c>
      <c r="H32" s="33">
        <f>Y32+AL32+AX32+BJ32+BV32+CG32+CR32+DC32</f>
        <v>5</v>
      </c>
      <c r="I32" s="34">
        <f>J32/2</f>
        <v>41.5</v>
      </c>
      <c r="J32" s="48">
        <f>R32+AE32+AQ32+BC32+BO32+BZ32+CK32+CV32</f>
        <v>83</v>
      </c>
      <c r="K32" s="35">
        <v>26.38</v>
      </c>
      <c r="L32" s="43"/>
      <c r="M32" s="43"/>
      <c r="N32" s="43"/>
      <c r="O32" s="43"/>
      <c r="P32" s="43"/>
      <c r="Q32" s="43"/>
      <c r="R32" s="37">
        <v>10</v>
      </c>
      <c r="S32" s="37"/>
      <c r="T32" s="37"/>
      <c r="U32" s="37"/>
      <c r="V32" s="44"/>
      <c r="W32" s="39">
        <f>K32+L32+M32+N32+O32+P32+Q32</f>
        <v>26.38</v>
      </c>
      <c r="X32" s="40">
        <f>R32/2</f>
        <v>5</v>
      </c>
      <c r="Y32" s="37">
        <f>(S32*3)+(T32*5)+(U32*5)+(V32*20)</f>
        <v>0</v>
      </c>
      <c r="Z32" s="45">
        <f>W32+X32+Y32</f>
        <v>31.38</v>
      </c>
      <c r="AA32" s="35">
        <v>55.72</v>
      </c>
      <c r="AB32" s="43"/>
      <c r="AC32" s="43"/>
      <c r="AD32" s="43"/>
      <c r="AE32" s="37">
        <v>22</v>
      </c>
      <c r="AF32" s="37"/>
      <c r="AG32" s="37"/>
      <c r="AH32" s="37"/>
      <c r="AI32" s="44"/>
      <c r="AJ32" s="39">
        <f>AA32+AB32+AC32+AD32</f>
        <v>55.72</v>
      </c>
      <c r="AK32" s="40">
        <f>AE32/2</f>
        <v>11</v>
      </c>
      <c r="AL32" s="37">
        <f>(AF32*3)+(AG32*5)+(AH32*5)+(AI32*20)</f>
        <v>0</v>
      </c>
      <c r="AM32" s="45">
        <f>AJ32+AK32+AL32</f>
        <v>66.72</v>
      </c>
      <c r="AN32" s="35">
        <v>48.55</v>
      </c>
      <c r="AO32" s="43"/>
      <c r="AP32" s="43"/>
      <c r="AQ32" s="37">
        <v>29</v>
      </c>
      <c r="AR32" s="37"/>
      <c r="AS32" s="37"/>
      <c r="AT32" s="37"/>
      <c r="AU32" s="44"/>
      <c r="AV32" s="39">
        <f>AN32+AO32+AP32</f>
        <v>48.55</v>
      </c>
      <c r="AW32" s="40">
        <f>AQ32/2</f>
        <v>14.5</v>
      </c>
      <c r="AX32" s="37">
        <f>(AR32*3)+(AS32*5)+(AT32*5)+(AU32*20)</f>
        <v>0</v>
      </c>
      <c r="AY32" s="45">
        <f>AV32+AW32+AX32</f>
        <v>63.05</v>
      </c>
      <c r="AZ32" s="35">
        <v>49.72</v>
      </c>
      <c r="BA32" s="43"/>
      <c r="BB32" s="43"/>
      <c r="BC32" s="37">
        <v>22</v>
      </c>
      <c r="BD32" s="37"/>
      <c r="BE32" s="37">
        <v>1</v>
      </c>
      <c r="BF32" s="37"/>
      <c r="BG32" s="44"/>
      <c r="BH32" s="39">
        <f>AZ32+BA32+BB32</f>
        <v>49.72</v>
      </c>
      <c r="BI32" s="40">
        <f>BC32/2</f>
        <v>11</v>
      </c>
      <c r="BJ32" s="37">
        <f>(BD32*3)+(BE32*5)+(BF32*5)+(BG32*20)</f>
        <v>5</v>
      </c>
      <c r="BK32" s="55">
        <f>BH32+BI32+BJ32</f>
        <v>65.72</v>
      </c>
      <c r="BL32" s="35"/>
      <c r="BM32" s="43"/>
      <c r="BN32" s="43"/>
      <c r="BO32" s="37"/>
      <c r="BP32" s="37"/>
      <c r="BQ32" s="37"/>
      <c r="BR32" s="37"/>
      <c r="BS32" s="44"/>
      <c r="BT32" s="39">
        <f>BL32+BM32+BN32</f>
        <v>0</v>
      </c>
      <c r="BU32" s="40">
        <f>BO32/2</f>
        <v>0</v>
      </c>
      <c r="BV32" s="37">
        <f>(BP32*3)+(BQ32*5)+(BR32*5)+(BS32*20)</f>
        <v>0</v>
      </c>
      <c r="BW32" s="45">
        <f>BT32+BU32+BV32</f>
        <v>0</v>
      </c>
      <c r="BX32" s="35"/>
      <c r="BY32" s="43"/>
      <c r="BZ32" s="37"/>
      <c r="CA32" s="37"/>
      <c r="CB32" s="37"/>
      <c r="CC32" s="37"/>
      <c r="CD32" s="44"/>
      <c r="CE32" s="39">
        <f>BX32+BY32</f>
        <v>0</v>
      </c>
      <c r="CF32" s="40">
        <f>BZ32/2</f>
        <v>0</v>
      </c>
      <c r="CG32" s="37">
        <f>(CA32*3)+(CB32*5)+(CC32*5)+(CD32*20)</f>
        <v>0</v>
      </c>
      <c r="CH32" s="45">
        <f>CE32+CF32+CG32</f>
        <v>0</v>
      </c>
      <c r="CI32" s="35"/>
      <c r="CJ32" s="43"/>
      <c r="CK32" s="37"/>
      <c r="CL32" s="37"/>
      <c r="CM32" s="37"/>
      <c r="CN32" s="37"/>
      <c r="CO32" s="44"/>
      <c r="CP32" s="39">
        <f>CI32+CJ32</f>
        <v>0</v>
      </c>
      <c r="CQ32" s="40">
        <f>CK32/2</f>
        <v>0</v>
      </c>
      <c r="CR32" s="37">
        <f>(CL32*3)+(CM32*5)+(CN32*5)+(CO32*20)</f>
        <v>0</v>
      </c>
      <c r="CS32" s="45">
        <f>CP32+CQ32+CR32</f>
        <v>0</v>
      </c>
      <c r="CT32" s="35"/>
      <c r="CU32" s="43"/>
      <c r="CV32" s="37"/>
      <c r="CW32" s="37"/>
      <c r="CX32" s="37"/>
      <c r="CY32" s="37"/>
      <c r="CZ32" s="44"/>
      <c r="DA32" s="39">
        <f>CT32+CU32</f>
        <v>0</v>
      </c>
      <c r="DB32" s="40">
        <f>CV32/2</f>
        <v>0</v>
      </c>
      <c r="DC32" s="37">
        <f>(CW32*3)+(CX32*5)+(CY32*5)+(CZ32*20)</f>
        <v>0</v>
      </c>
      <c r="DD32" s="45">
        <f>DA32+DB32+DC32</f>
        <v>0</v>
      </c>
    </row>
    <row r="33" spans="1:108" ht="12.75" customHeight="1">
      <c r="A33" s="27">
        <v>2</v>
      </c>
      <c r="B33" s="115">
        <v>2</v>
      </c>
      <c r="C33" s="116" t="s">
        <v>68</v>
      </c>
      <c r="D33" s="108" t="s">
        <v>39</v>
      </c>
      <c r="E33" s="112" t="s">
        <v>47</v>
      </c>
      <c r="F33" s="113">
        <f>G33+H33+I33</f>
        <v>230.82</v>
      </c>
      <c r="G33" s="95">
        <f>W33+AJ33+AV33+BH33+BT33+CE33+CP33+DA33</f>
        <v>198.32</v>
      </c>
      <c r="H33" s="96">
        <f>Y33+AL33+AX33+BJ33+BV33+CG33+CR33+DC33</f>
        <v>3</v>
      </c>
      <c r="I33" s="97">
        <f>J33/2</f>
        <v>29.5</v>
      </c>
      <c r="J33" s="98">
        <f>R33+AE33+AQ33+BC33+BO33+BZ33+CK33+CV33</f>
        <v>59</v>
      </c>
      <c r="K33" s="99">
        <v>47.77</v>
      </c>
      <c r="L33" s="100"/>
      <c r="M33" s="100"/>
      <c r="N33" s="100"/>
      <c r="O33" s="100"/>
      <c r="P33" s="100"/>
      <c r="Q33" s="100"/>
      <c r="R33" s="101">
        <v>25</v>
      </c>
      <c r="S33" s="101"/>
      <c r="T33" s="101"/>
      <c r="U33" s="101"/>
      <c r="V33" s="102"/>
      <c r="W33" s="103">
        <f>K33+L33+M33+N33+O33+P33+Q33</f>
        <v>47.77</v>
      </c>
      <c r="X33" s="104">
        <f>R33/2</f>
        <v>12.5</v>
      </c>
      <c r="Y33" s="101">
        <f>(S33*3)+(T33*5)+(U33*5)+(V33*20)</f>
        <v>0</v>
      </c>
      <c r="Z33" s="105">
        <f>W33+X33+Y33</f>
        <v>60.27</v>
      </c>
      <c r="AA33" s="99">
        <v>55.43</v>
      </c>
      <c r="AB33" s="100"/>
      <c r="AC33" s="100"/>
      <c r="AD33" s="100"/>
      <c r="AE33" s="101">
        <v>18</v>
      </c>
      <c r="AF33" s="101"/>
      <c r="AG33" s="101"/>
      <c r="AH33" s="101"/>
      <c r="AI33" s="102"/>
      <c r="AJ33" s="103">
        <f>AA33+AB33+AC33+AD33</f>
        <v>55.43</v>
      </c>
      <c r="AK33" s="104">
        <f>AE33/2</f>
        <v>9</v>
      </c>
      <c r="AL33" s="101">
        <f>(AF33*3)+(AG33*5)+(AH33*5)+(AI33*20)</f>
        <v>0</v>
      </c>
      <c r="AM33" s="105">
        <f>AJ33+AK33+AL33</f>
        <v>64.43</v>
      </c>
      <c r="AN33" s="99">
        <v>46.82</v>
      </c>
      <c r="AO33" s="100"/>
      <c r="AP33" s="100"/>
      <c r="AQ33" s="101">
        <v>6</v>
      </c>
      <c r="AR33" s="101"/>
      <c r="AS33" s="101"/>
      <c r="AT33" s="101"/>
      <c r="AU33" s="102"/>
      <c r="AV33" s="103">
        <f>AN33+AO33+AP33</f>
        <v>46.82</v>
      </c>
      <c r="AW33" s="104">
        <f>AQ33/2</f>
        <v>3</v>
      </c>
      <c r="AX33" s="101">
        <f>(AR33*3)+(AS33*5)+(AT33*5)+(AU33*20)</f>
        <v>0</v>
      </c>
      <c r="AY33" s="105">
        <f>AV33+AW33+AX33</f>
        <v>49.82</v>
      </c>
      <c r="AZ33" s="99">
        <v>48.3</v>
      </c>
      <c r="BA33" s="100"/>
      <c r="BB33" s="100"/>
      <c r="BC33" s="101">
        <v>10</v>
      </c>
      <c r="BD33" s="101">
        <v>1</v>
      </c>
      <c r="BE33" s="101"/>
      <c r="BF33" s="101"/>
      <c r="BG33" s="102"/>
      <c r="BH33" s="103">
        <f>AZ33+BA33+BB33</f>
        <v>48.3</v>
      </c>
      <c r="BI33" s="104">
        <f>BC33/2</f>
        <v>5</v>
      </c>
      <c r="BJ33" s="101">
        <f>(BD33*3)+(BE33*5)+(BF33*5)+(BG33*20)</f>
        <v>3</v>
      </c>
      <c r="BK33" s="105">
        <f>BH33+BI33+BJ33</f>
        <v>56.3</v>
      </c>
      <c r="BL33" s="35"/>
      <c r="BM33" s="43"/>
      <c r="BN33" s="43"/>
      <c r="BO33" s="37"/>
      <c r="BP33" s="37"/>
      <c r="BQ33" s="37"/>
      <c r="BR33" s="37"/>
      <c r="BS33" s="44"/>
      <c r="BT33" s="39">
        <f>BL33+BM33+BN33</f>
        <v>0</v>
      </c>
      <c r="BU33" s="40">
        <f>BO33/2</f>
        <v>0</v>
      </c>
      <c r="BV33" s="37">
        <f>(BP33*3)+(BQ33*5)+(BR33*5)+(BS33*20)</f>
        <v>0</v>
      </c>
      <c r="BW33" s="45">
        <f>BT33+BU33+BV33</f>
        <v>0</v>
      </c>
      <c r="BX33" s="35"/>
      <c r="BY33" s="43"/>
      <c r="BZ33" s="37"/>
      <c r="CA33" s="37"/>
      <c r="CB33" s="37"/>
      <c r="CC33" s="37"/>
      <c r="CD33" s="44"/>
      <c r="CE33" s="39">
        <f>BX33+BY33</f>
        <v>0</v>
      </c>
      <c r="CF33" s="40">
        <f>BZ33/2</f>
        <v>0</v>
      </c>
      <c r="CG33" s="37">
        <f>(CA33*3)+(CB33*5)+(CC33*5)+(CD33*20)</f>
        <v>0</v>
      </c>
      <c r="CH33" s="45">
        <f>CE33+CF33+CG33</f>
        <v>0</v>
      </c>
      <c r="CI33" s="35"/>
      <c r="CJ33" s="43"/>
      <c r="CK33" s="37"/>
      <c r="CL33" s="37"/>
      <c r="CM33" s="37"/>
      <c r="CN33" s="37"/>
      <c r="CO33" s="44"/>
      <c r="CP33" s="39">
        <f>CI33+CJ33</f>
        <v>0</v>
      </c>
      <c r="CQ33" s="40">
        <f>CK33/2</f>
        <v>0</v>
      </c>
      <c r="CR33" s="37">
        <f>(CL33*3)+(CM33*5)+(CN33*5)+(CO33*20)</f>
        <v>0</v>
      </c>
      <c r="CS33" s="45">
        <f>CP33+CQ33+CR33</f>
        <v>0</v>
      </c>
      <c r="CT33" s="35"/>
      <c r="CU33" s="43"/>
      <c r="CV33" s="37"/>
      <c r="CW33" s="37"/>
      <c r="CX33" s="37"/>
      <c r="CY33" s="37"/>
      <c r="CZ33" s="44"/>
      <c r="DA33" s="39">
        <f>CT33+CU33</f>
        <v>0</v>
      </c>
      <c r="DB33" s="40">
        <f>CV33/2</f>
        <v>0</v>
      </c>
      <c r="DC33" s="37">
        <f>(CW33*3)+(CX33*5)+(CY33*5)+(CZ33*20)</f>
        <v>0</v>
      </c>
      <c r="DD33" s="45">
        <f>DA33+DB33+DC33</f>
        <v>0</v>
      </c>
    </row>
    <row r="34" spans="1:108" ht="12.75" customHeight="1">
      <c r="A34" s="27">
        <v>3</v>
      </c>
      <c r="B34" s="115">
        <v>3</v>
      </c>
      <c r="C34" s="116" t="s">
        <v>69</v>
      </c>
      <c r="D34" s="108" t="s">
        <v>39</v>
      </c>
      <c r="E34" s="112" t="s">
        <v>47</v>
      </c>
      <c r="F34" s="113">
        <f>G34+H34+I34</f>
        <v>237.47</v>
      </c>
      <c r="G34" s="95">
        <f>W34+AJ34+AV34+BH34+BT34+CE34+CP34+DA34</f>
        <v>197.97</v>
      </c>
      <c r="H34" s="96">
        <f>Y34+AL34+AX34+BJ34+BV34+CG34+CR34+DC34</f>
        <v>8</v>
      </c>
      <c r="I34" s="97">
        <f>J34/2</f>
        <v>31.5</v>
      </c>
      <c r="J34" s="98">
        <f>R34+AE34+AQ34+BC34+BO34+BZ34+CK34+CV34</f>
        <v>63</v>
      </c>
      <c r="K34" s="99">
        <v>47.16</v>
      </c>
      <c r="L34" s="100"/>
      <c r="M34" s="100"/>
      <c r="N34" s="100"/>
      <c r="O34" s="100"/>
      <c r="P34" s="100"/>
      <c r="Q34" s="100"/>
      <c r="R34" s="101">
        <v>15</v>
      </c>
      <c r="S34" s="101"/>
      <c r="T34" s="101"/>
      <c r="U34" s="101"/>
      <c r="V34" s="102"/>
      <c r="W34" s="103">
        <f>K34+L34+M34+N34+O34+P34+Q34</f>
        <v>47.16</v>
      </c>
      <c r="X34" s="104">
        <f>R34/2</f>
        <v>7.5</v>
      </c>
      <c r="Y34" s="101">
        <f>(S34*3)+(T34*5)+(U34*5)+(V34*20)</f>
        <v>0</v>
      </c>
      <c r="Z34" s="105">
        <f>W34+X34+Y34</f>
        <v>54.66</v>
      </c>
      <c r="AA34" s="99">
        <v>45.33</v>
      </c>
      <c r="AB34" s="100"/>
      <c r="AC34" s="100"/>
      <c r="AD34" s="100"/>
      <c r="AE34" s="101">
        <v>16</v>
      </c>
      <c r="AF34" s="101"/>
      <c r="AG34" s="101"/>
      <c r="AH34" s="101">
        <v>1</v>
      </c>
      <c r="AI34" s="102"/>
      <c r="AJ34" s="103">
        <f>AA34+AB34+AC34+AD34</f>
        <v>45.33</v>
      </c>
      <c r="AK34" s="104">
        <f>AE34/2</f>
        <v>8</v>
      </c>
      <c r="AL34" s="101">
        <f>(AF34*3)+(AG34*5)+(AH34*5)+(AI34*20)</f>
        <v>5</v>
      </c>
      <c r="AM34" s="105">
        <f>AJ34+AK34+AL34</f>
        <v>58.33</v>
      </c>
      <c r="AN34" s="99">
        <v>46.89</v>
      </c>
      <c r="AO34" s="100"/>
      <c r="AP34" s="100"/>
      <c r="AQ34" s="101">
        <v>16</v>
      </c>
      <c r="AR34" s="101">
        <v>1</v>
      </c>
      <c r="AS34" s="101"/>
      <c r="AT34" s="101"/>
      <c r="AU34" s="102"/>
      <c r="AV34" s="103">
        <f>AN34+AO34+AP34</f>
        <v>46.89</v>
      </c>
      <c r="AW34" s="104">
        <f>AQ34/2</f>
        <v>8</v>
      </c>
      <c r="AX34" s="101">
        <f>(AR34*3)+(AS34*5)+(AT34*5)+(AU34*20)</f>
        <v>3</v>
      </c>
      <c r="AY34" s="105">
        <f>AV34+AW34+AX34</f>
        <v>57.89</v>
      </c>
      <c r="AZ34" s="99">
        <v>58.59</v>
      </c>
      <c r="BA34" s="100"/>
      <c r="BB34" s="100"/>
      <c r="BC34" s="101">
        <v>16</v>
      </c>
      <c r="BD34" s="101"/>
      <c r="BE34" s="101"/>
      <c r="BF34" s="101"/>
      <c r="BG34" s="102"/>
      <c r="BH34" s="103">
        <f>AZ34+BA34+BB34</f>
        <v>58.59</v>
      </c>
      <c r="BI34" s="104">
        <f>BC34/2</f>
        <v>8</v>
      </c>
      <c r="BJ34" s="101">
        <f>(BD34*3)+(BE34*5)+(BF34*5)+(BG34*20)</f>
        <v>0</v>
      </c>
      <c r="BK34" s="105">
        <f>BH34+BI34+BJ34</f>
        <v>66.59</v>
      </c>
      <c r="BL34" s="35"/>
      <c r="BM34" s="43"/>
      <c r="BN34" s="43"/>
      <c r="BO34" s="37"/>
      <c r="BP34" s="37"/>
      <c r="BQ34" s="37"/>
      <c r="BR34" s="37"/>
      <c r="BS34" s="44"/>
      <c r="BT34" s="39">
        <f>BL34+BM34+BN34</f>
        <v>0</v>
      </c>
      <c r="BU34" s="40">
        <f>BO34/2</f>
        <v>0</v>
      </c>
      <c r="BV34" s="37">
        <f>(BP34*3)+(BQ34*5)+(BR34*5)+(BS34*20)</f>
        <v>0</v>
      </c>
      <c r="BW34" s="45">
        <f>BT34+BU34+BV34</f>
        <v>0</v>
      </c>
      <c r="BX34" s="35"/>
      <c r="BY34" s="43"/>
      <c r="BZ34" s="37"/>
      <c r="CA34" s="37"/>
      <c r="CB34" s="37"/>
      <c r="CC34" s="37"/>
      <c r="CD34" s="44"/>
      <c r="CE34" s="39">
        <f>BX34+BY34</f>
        <v>0</v>
      </c>
      <c r="CF34" s="40">
        <f>BZ34/2</f>
        <v>0</v>
      </c>
      <c r="CG34" s="37">
        <f>(CA34*3)+(CB34*5)+(CC34*5)+(CD34*20)</f>
        <v>0</v>
      </c>
      <c r="CH34" s="45">
        <f>CE34+CF34+CG34</f>
        <v>0</v>
      </c>
      <c r="CI34" s="35"/>
      <c r="CJ34" s="43"/>
      <c r="CK34" s="37"/>
      <c r="CL34" s="37"/>
      <c r="CM34" s="37"/>
      <c r="CN34" s="37"/>
      <c r="CO34" s="44"/>
      <c r="CP34" s="39">
        <f>CI34+CJ34</f>
        <v>0</v>
      </c>
      <c r="CQ34" s="40">
        <f>CK34/2</f>
        <v>0</v>
      </c>
      <c r="CR34" s="37">
        <f>(CL34*3)+(CM34*5)+(CN34*5)+(CO34*20)</f>
        <v>0</v>
      </c>
      <c r="CS34" s="45">
        <f>CP34+CQ34+CR34</f>
        <v>0</v>
      </c>
      <c r="CT34" s="35"/>
      <c r="CU34" s="43"/>
      <c r="CV34" s="37"/>
      <c r="CW34" s="37"/>
      <c r="CX34" s="37"/>
      <c r="CY34" s="37"/>
      <c r="CZ34" s="44"/>
      <c r="DA34" s="39">
        <f>CT34+CU34</f>
        <v>0</v>
      </c>
      <c r="DB34" s="40">
        <f>CV34/2</f>
        <v>0</v>
      </c>
      <c r="DC34" s="37">
        <f>(CW34*3)+(CX34*5)+(CY34*5)+(CZ34*20)</f>
        <v>0</v>
      </c>
      <c r="DD34" s="45">
        <f>DA34+DB34+DC34</f>
        <v>0</v>
      </c>
    </row>
    <row r="35" spans="1:108" ht="12.75" customHeight="1">
      <c r="A35" s="27">
        <v>4</v>
      </c>
      <c r="B35" s="115">
        <v>4</v>
      </c>
      <c r="C35" s="116" t="s">
        <v>71</v>
      </c>
      <c r="D35" s="108" t="s">
        <v>39</v>
      </c>
      <c r="E35" s="112" t="s">
        <v>47</v>
      </c>
      <c r="F35" s="113">
        <f>G35+H35+I35</f>
        <v>264.49</v>
      </c>
      <c r="G35" s="95">
        <f>W35+AJ35+AV35+BH35+BT35+CE35+CP35+DA35</f>
        <v>195.99</v>
      </c>
      <c r="H35" s="96">
        <f>Y35+AL35+AX35+BJ35+BV35+CG35+CR35+DC35</f>
        <v>0</v>
      </c>
      <c r="I35" s="97">
        <f>J35/2</f>
        <v>68.5</v>
      </c>
      <c r="J35" s="98">
        <f>R35+AE35+AQ35+BC35+BO35+BZ35+CK35+CV35</f>
        <v>137</v>
      </c>
      <c r="K35" s="99">
        <v>60</v>
      </c>
      <c r="L35" s="100"/>
      <c r="M35" s="100"/>
      <c r="N35" s="100"/>
      <c r="O35" s="100"/>
      <c r="P35" s="100"/>
      <c r="Q35" s="100"/>
      <c r="R35" s="101">
        <v>85</v>
      </c>
      <c r="S35" s="101"/>
      <c r="T35" s="101"/>
      <c r="U35" s="101"/>
      <c r="V35" s="102"/>
      <c r="W35" s="103">
        <f>K35+L35+M35+N35+O35+P35+Q35</f>
        <v>60</v>
      </c>
      <c r="X35" s="104">
        <f>R35/2</f>
        <v>42.5</v>
      </c>
      <c r="Y35" s="101">
        <f>(S35*3)+(T35*5)+(U35*5)+(V35*20)</f>
        <v>0</v>
      </c>
      <c r="Z35" s="105">
        <f>W35+X35+Y35</f>
        <v>102.5</v>
      </c>
      <c r="AA35" s="99">
        <v>46.31</v>
      </c>
      <c r="AB35" s="100"/>
      <c r="AC35" s="100"/>
      <c r="AD35" s="100"/>
      <c r="AE35" s="101">
        <v>35</v>
      </c>
      <c r="AF35" s="101"/>
      <c r="AG35" s="101"/>
      <c r="AH35" s="101"/>
      <c r="AI35" s="102"/>
      <c r="AJ35" s="103">
        <f>AA35+AB35+AC35+AD35</f>
        <v>46.31</v>
      </c>
      <c r="AK35" s="104">
        <f>AE35/2</f>
        <v>17.5</v>
      </c>
      <c r="AL35" s="101">
        <f>(AF35*3)+(AG35*5)+(AH35*5)+(AI35*20)</f>
        <v>0</v>
      </c>
      <c r="AM35" s="105">
        <f>AJ35+AK35+AL35</f>
        <v>63.81</v>
      </c>
      <c r="AN35" s="99">
        <v>45.75</v>
      </c>
      <c r="AO35" s="100"/>
      <c r="AP35" s="100"/>
      <c r="AQ35" s="101">
        <v>5</v>
      </c>
      <c r="AR35" s="101"/>
      <c r="AS35" s="101"/>
      <c r="AT35" s="101"/>
      <c r="AU35" s="102"/>
      <c r="AV35" s="103">
        <f>AN35+AO35+AP35</f>
        <v>45.75</v>
      </c>
      <c r="AW35" s="104">
        <f>AQ35/2</f>
        <v>2.5</v>
      </c>
      <c r="AX35" s="101">
        <f>(AR35*3)+(AS35*5)+(AT35*5)+(AU35*20)</f>
        <v>0</v>
      </c>
      <c r="AY35" s="105">
        <f>AV35+AW35+AX35</f>
        <v>48.25</v>
      </c>
      <c r="AZ35" s="99">
        <v>43.93</v>
      </c>
      <c r="BA35" s="100"/>
      <c r="BB35" s="100"/>
      <c r="BC35" s="101">
        <v>12</v>
      </c>
      <c r="BD35" s="101"/>
      <c r="BE35" s="101"/>
      <c r="BF35" s="101"/>
      <c r="BG35" s="102"/>
      <c r="BH35" s="103">
        <f>AZ35+BA35+BB35</f>
        <v>43.93</v>
      </c>
      <c r="BI35" s="104">
        <f>BC35/2</f>
        <v>6</v>
      </c>
      <c r="BJ35" s="101">
        <f>(BD35*3)+(BE35*5)+(BF35*5)+(BG35*20)</f>
        <v>0</v>
      </c>
      <c r="BK35" s="105">
        <f>BH35+BI35+BJ35</f>
        <v>49.93</v>
      </c>
      <c r="BL35" s="35"/>
      <c r="BM35" s="43"/>
      <c r="BN35" s="43"/>
      <c r="BO35" s="37"/>
      <c r="BP35" s="37"/>
      <c r="BQ35" s="37"/>
      <c r="BR35" s="37"/>
      <c r="BS35" s="44"/>
      <c r="BT35" s="39">
        <f>BL35+BM35+BN35</f>
        <v>0</v>
      </c>
      <c r="BU35" s="40">
        <f>BO35/2</f>
        <v>0</v>
      </c>
      <c r="BV35" s="37">
        <f>(BP35*3)+(BQ35*5)+(BR35*5)+(BS35*20)</f>
        <v>0</v>
      </c>
      <c r="BW35" s="45">
        <f>BT35+BU35+BV35</f>
        <v>0</v>
      </c>
      <c r="BX35" s="35"/>
      <c r="BY35" s="43"/>
      <c r="BZ35" s="37"/>
      <c r="CA35" s="37"/>
      <c r="CB35" s="37"/>
      <c r="CC35" s="37"/>
      <c r="CD35" s="44"/>
      <c r="CE35" s="39">
        <f>BX35+BY35</f>
        <v>0</v>
      </c>
      <c r="CF35" s="40">
        <f>BZ35/2</f>
        <v>0</v>
      </c>
      <c r="CG35" s="37">
        <f>(CA35*3)+(CB35*5)+(CC35*5)+(CD35*20)</f>
        <v>0</v>
      </c>
      <c r="CH35" s="45">
        <f>CE35+CF35+CG35</f>
        <v>0</v>
      </c>
      <c r="CI35" s="35"/>
      <c r="CJ35" s="43"/>
      <c r="CK35" s="37"/>
      <c r="CL35" s="37"/>
      <c r="CM35" s="37"/>
      <c r="CN35" s="37"/>
      <c r="CO35" s="44"/>
      <c r="CP35" s="39">
        <f>CI35+CJ35</f>
        <v>0</v>
      </c>
      <c r="CQ35" s="40">
        <f>CK35/2</f>
        <v>0</v>
      </c>
      <c r="CR35" s="37">
        <f>(CL35*3)+(CM35*5)+(CN35*5)+(CO35*20)</f>
        <v>0</v>
      </c>
      <c r="CS35" s="45">
        <f>CP35+CQ35+CR35</f>
        <v>0</v>
      </c>
      <c r="CT35" s="35"/>
      <c r="CU35" s="43"/>
      <c r="CV35" s="37"/>
      <c r="CW35" s="37"/>
      <c r="CX35" s="37"/>
      <c r="CY35" s="37"/>
      <c r="CZ35" s="44"/>
      <c r="DA35" s="39">
        <f>CT35+CU35</f>
        <v>0</v>
      </c>
      <c r="DB35" s="40">
        <f>CV35/2</f>
        <v>0</v>
      </c>
      <c r="DC35" s="37">
        <f>(CW35*3)+(CX35*5)+(CY35*5)+(CZ35*20)</f>
        <v>0</v>
      </c>
      <c r="DD35" s="45">
        <f>DA35+DB35+DC35</f>
        <v>0</v>
      </c>
    </row>
    <row r="36" spans="1:108" ht="12.75" customHeight="1">
      <c r="A36" s="27">
        <v>5</v>
      </c>
      <c r="B36" s="115">
        <v>5</v>
      </c>
      <c r="C36" s="116" t="s">
        <v>70</v>
      </c>
      <c r="D36" s="108" t="s">
        <v>39</v>
      </c>
      <c r="E36" s="112" t="s">
        <v>47</v>
      </c>
      <c r="F36" s="113">
        <f>G36+H36+I36</f>
        <v>344.96</v>
      </c>
      <c r="G36" s="95">
        <f>W36+AJ36+AV36+BH36+BT36+CE36+CP36+DA36</f>
        <v>269.46</v>
      </c>
      <c r="H36" s="96">
        <f>Y36+AL36+AX36+BJ36+BV36+CG36+CR36+DC36</f>
        <v>8</v>
      </c>
      <c r="I36" s="97">
        <f>J36/2</f>
        <v>67.5</v>
      </c>
      <c r="J36" s="98">
        <f>R36+AE36+AQ36+BC36+BO36+BZ36+CK36+CV36</f>
        <v>135</v>
      </c>
      <c r="K36" s="99">
        <v>60</v>
      </c>
      <c r="L36" s="100"/>
      <c r="M36" s="100"/>
      <c r="N36" s="100"/>
      <c r="O36" s="100"/>
      <c r="P36" s="100"/>
      <c r="Q36" s="100"/>
      <c r="R36" s="101">
        <v>65</v>
      </c>
      <c r="S36" s="101"/>
      <c r="T36" s="101"/>
      <c r="U36" s="101"/>
      <c r="V36" s="102"/>
      <c r="W36" s="103">
        <f>K36+L36+M36+N36+O36+P36+Q36</f>
        <v>60</v>
      </c>
      <c r="X36" s="104">
        <f>R36/2</f>
        <v>32.5</v>
      </c>
      <c r="Y36" s="101">
        <f>(S36*3)+(T36*5)+(U36*5)+(V36*20)</f>
        <v>0</v>
      </c>
      <c r="Z36" s="105">
        <f>W36+X36+Y36</f>
        <v>92.5</v>
      </c>
      <c r="AA36" s="99">
        <v>62.11</v>
      </c>
      <c r="AB36" s="100"/>
      <c r="AC36" s="100"/>
      <c r="AD36" s="100"/>
      <c r="AE36" s="101">
        <v>29</v>
      </c>
      <c r="AF36" s="101"/>
      <c r="AG36" s="101"/>
      <c r="AH36" s="101">
        <v>1</v>
      </c>
      <c r="AI36" s="102"/>
      <c r="AJ36" s="103">
        <f>AA36+AB36+AC36+AD36</f>
        <v>62.11</v>
      </c>
      <c r="AK36" s="104">
        <f>AE36/2</f>
        <v>14.5</v>
      </c>
      <c r="AL36" s="101">
        <f>(AF36*3)+(AG36*5)+(AH36*5)+(AI36*20)</f>
        <v>5</v>
      </c>
      <c r="AM36" s="105">
        <f>AJ36+AK36+AL36</f>
        <v>81.61</v>
      </c>
      <c r="AN36" s="99">
        <v>79.84</v>
      </c>
      <c r="AO36" s="100"/>
      <c r="AP36" s="100"/>
      <c r="AQ36" s="101">
        <v>20</v>
      </c>
      <c r="AR36" s="101"/>
      <c r="AS36" s="101"/>
      <c r="AT36" s="101"/>
      <c r="AU36" s="102"/>
      <c r="AV36" s="103">
        <f>AN36+AO36+AP36</f>
        <v>79.84</v>
      </c>
      <c r="AW36" s="104">
        <f>AQ36/2</f>
        <v>10</v>
      </c>
      <c r="AX36" s="101">
        <f>(AR36*3)+(AS36*5)+(AT36*5)+(AU36*20)</f>
        <v>0</v>
      </c>
      <c r="AY36" s="105">
        <f>AV36+AW36+AX36</f>
        <v>89.84</v>
      </c>
      <c r="AZ36" s="99">
        <v>67.51</v>
      </c>
      <c r="BA36" s="100"/>
      <c r="BB36" s="100"/>
      <c r="BC36" s="101">
        <v>21</v>
      </c>
      <c r="BD36" s="101">
        <v>1</v>
      </c>
      <c r="BE36" s="101"/>
      <c r="BF36" s="101"/>
      <c r="BG36" s="102"/>
      <c r="BH36" s="103">
        <f>AZ36+BA36+BB36</f>
        <v>67.51</v>
      </c>
      <c r="BI36" s="104">
        <f>BC36/2</f>
        <v>10.5</v>
      </c>
      <c r="BJ36" s="101">
        <f>(BD36*3)+(BE36*5)+(BF36*5)+(BG36*20)</f>
        <v>3</v>
      </c>
      <c r="BK36" s="105">
        <f>BH36+BI36+BJ36</f>
        <v>81.01</v>
      </c>
      <c r="BL36" s="35"/>
      <c r="BM36" s="43"/>
      <c r="BN36" s="43"/>
      <c r="BO36" s="37"/>
      <c r="BP36" s="37"/>
      <c r="BQ36" s="37"/>
      <c r="BR36" s="37"/>
      <c r="BS36" s="44"/>
      <c r="BT36" s="39">
        <f>BL36+BM36+BN36</f>
        <v>0</v>
      </c>
      <c r="BU36" s="40">
        <f>BO36/2</f>
        <v>0</v>
      </c>
      <c r="BV36" s="37">
        <f>(BP36*3)+(BQ36*5)+(BR36*5)+(BS36*20)</f>
        <v>0</v>
      </c>
      <c r="BW36" s="45">
        <f>BT36+BU36+BV36</f>
        <v>0</v>
      </c>
      <c r="BX36" s="35"/>
      <c r="BY36" s="43"/>
      <c r="BZ36" s="37"/>
      <c r="CA36" s="37"/>
      <c r="CB36" s="37"/>
      <c r="CC36" s="37"/>
      <c r="CD36" s="44"/>
      <c r="CE36" s="39">
        <f>BX36+BY36</f>
        <v>0</v>
      </c>
      <c r="CF36" s="40">
        <f>BZ36/2</f>
        <v>0</v>
      </c>
      <c r="CG36" s="37">
        <f>(CA36*3)+(CB36*5)+(CC36*5)+(CD36*20)</f>
        <v>0</v>
      </c>
      <c r="CH36" s="45">
        <f>CE36+CF36+CG36</f>
        <v>0</v>
      </c>
      <c r="CI36" s="35"/>
      <c r="CJ36" s="43"/>
      <c r="CK36" s="37"/>
      <c r="CL36" s="37"/>
      <c r="CM36" s="37"/>
      <c r="CN36" s="37"/>
      <c r="CO36" s="44"/>
      <c r="CP36" s="39">
        <f>CI36+CJ36</f>
        <v>0</v>
      </c>
      <c r="CQ36" s="40">
        <f>CK36/2</f>
        <v>0</v>
      </c>
      <c r="CR36" s="37">
        <f>(CL36*3)+(CM36*5)+(CN36*5)+(CO36*20)</f>
        <v>0</v>
      </c>
      <c r="CS36" s="45">
        <f>CP36+CQ36+CR36</f>
        <v>0</v>
      </c>
      <c r="CT36" s="35"/>
      <c r="CU36" s="43"/>
      <c r="CV36" s="37"/>
      <c r="CW36" s="37"/>
      <c r="CX36" s="37"/>
      <c r="CY36" s="37"/>
      <c r="CZ36" s="44"/>
      <c r="DA36" s="39">
        <f>CT36+CU36</f>
        <v>0</v>
      </c>
      <c r="DB36" s="40">
        <f>CV36/2</f>
        <v>0</v>
      </c>
      <c r="DC36" s="37">
        <f>(CW36*3)+(CX36*5)+(CY36*5)+(CZ36*20)</f>
        <v>0</v>
      </c>
      <c r="DD36" s="45">
        <f>DA36+DB36+DC36</f>
        <v>0</v>
      </c>
    </row>
  </sheetData>
  <sheetProtection/>
  <printOptions/>
  <pageMargins left="0.25" right="0.25" top="0.5" bottom="0.25" header="0.5" footer="0.5"/>
  <pageSetup firstPageNumber="1" useFirstPageNumber="1" horizontalDpi="600" verticalDpi="600" orientation="portrait" r:id="rId1"/>
  <headerFooter alignWithMargins="0">
    <oddHeader>&amp;L&amp;"Arial,Regular"&amp;10Page &amp;P
IDPA Match Scoring Spreadsheet (X-Large)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dcterms:created xsi:type="dcterms:W3CDTF">2011-10-02T19:37:52Z</dcterms:created>
  <dcterms:modified xsi:type="dcterms:W3CDTF">2011-11-06T13:09:46Z</dcterms:modified>
  <cp:category/>
  <cp:version/>
  <cp:contentType/>
  <cp:contentStatus/>
</cp:coreProperties>
</file>