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<sst xmlns="http://schemas.openxmlformats.org/spreadsheetml/2006/main" count="163" uniqueCount="61">
  <si>
    <t>Competitor</t>
  </si>
  <si>
    <t>Match Totals</t>
  </si>
  <si>
    <t>Stage 1</t>
  </si>
  <si>
    <t>Stage 2</t>
  </si>
  <si>
    <t>Stage 3</t>
  </si>
  <si>
    <t>Stage 4</t>
  </si>
  <si>
    <t>Stage 5</t>
  </si>
  <si>
    <t>Stage 6</t>
  </si>
  <si>
    <t>Stage 7</t>
  </si>
  <si>
    <t>Stage 8</t>
  </si>
  <si>
    <t>Name (First, Last Initial)</t>
  </si>
  <si>
    <t>Type</t>
  </si>
  <si>
    <t>Div</t>
  </si>
  <si>
    <t>Total Match Score</t>
  </si>
  <si>
    <t>Tot Raw Time</t>
  </si>
  <si>
    <t>Tot Pen Time</t>
  </si>
  <si>
    <t>Tot Pts Dn/2</t>
  </si>
  <si>
    <t>Tot 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</si>
  <si>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</si>
  <si>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</si>
  <si>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</si>
  <si>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</si>
  <si>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</si>
  <si>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</si>
  <si>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</si>
  <si>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Pts Dn</t>
  </si>
  <si>
    <t>PE</t>
  </si>
  <si>
    <t>FTN</t>
  </si>
  <si>
    <t>HNS</t>
  </si>
  <si>
    <t>FTDR</t>
  </si>
  <si>
    <t>Stage Raw Time</t>
  </si>
  <si>
    <t>Pts Dn/2</t>
  </si>
  <si>
    <t>Pen Sec</t>
  </si>
  <si>
    <t>Total Stage Score</t>
  </si>
  <si>
    <t>Gary R.</t>
  </si>
  <si>
    <t>Juan M.</t>
  </si>
  <si>
    <t>FN</t>
  </si>
  <si>
    <t>Benelli</t>
  </si>
  <si>
    <t>Mike C.</t>
  </si>
  <si>
    <t>Mossberg</t>
  </si>
  <si>
    <t>Auto/&gt;5</t>
  </si>
  <si>
    <t>Pump/&gt;5</t>
  </si>
  <si>
    <t>Steve C.</t>
  </si>
  <si>
    <t>Kirk S.</t>
  </si>
  <si>
    <t>Mark C.</t>
  </si>
  <si>
    <t>Carty W.</t>
  </si>
  <si>
    <t>Beretta</t>
  </si>
  <si>
    <t>Tom F.</t>
  </si>
  <si>
    <t>Ken T.</t>
  </si>
  <si>
    <t>Fred P.</t>
  </si>
  <si>
    <t>Remington</t>
  </si>
  <si>
    <t>Randy O.</t>
  </si>
  <si>
    <t>Don S.</t>
  </si>
  <si>
    <t>Overall</t>
  </si>
  <si>
    <t>Ranking</t>
  </si>
  <si>
    <t>Class</t>
  </si>
  <si>
    <t>Frank G.</t>
  </si>
  <si>
    <t>Pump/&lt;5</t>
  </si>
  <si>
    <t>Matt H.</t>
  </si>
  <si>
    <t>?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</si>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</sst>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 horizontal="right" vertical="center"/>
      <protection locked="0"/>
    </xf>
    <xf numFmtId="1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1" xfId="0" applyNumberFormat="1" applyFont="1" applyFill="1" applyBorder="1" applyAlignment="1" applyProtection="1">
      <alignment horizontal="right" vertical="center"/>
      <protection locked="0"/>
    </xf>
    <xf numFmtId="1" fontId="0" fillId="0" borderId="12" xfId="0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2" fontId="1" fillId="0" borderId="13" xfId="0" applyNumberFormat="1" applyFont="1" applyFill="1" applyBorder="1" applyAlignment="1" applyProtection="1">
      <alignment horizontal="right" vertical="center"/>
      <protection locked="0"/>
    </xf>
    <xf numFmtId="2" fontId="0" fillId="0" borderId="14" xfId="0" applyNumberFormat="1" applyFont="1" applyFill="1" applyBorder="1" applyAlignment="1" applyProtection="1">
      <alignment horizontal="right" vertical="center"/>
      <protection locked="0"/>
    </xf>
    <xf numFmtId="1" fontId="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NumberFormat="1" applyFont="1" applyFill="1" applyBorder="1" applyAlignment="1" applyProtection="1">
      <alignment horizontal="center" vertical="center"/>
      <protection locked="0"/>
    </xf>
    <xf numFmtId="49" fontId="1" fillId="0" borderId="15" xfId="0" applyNumberFormat="1" applyFont="1" applyFill="1" applyBorder="1" applyAlignment="1" applyProtection="1">
      <alignment horizontal="center" wrapText="1"/>
      <protection locked="0"/>
    </xf>
    <xf numFmtId="49" fontId="1" fillId="0" borderId="16" xfId="0" applyNumberFormat="1" applyFont="1" applyFill="1" applyBorder="1" applyAlignment="1" applyProtection="1">
      <alignment horizontal="center" wrapText="1"/>
      <protection locked="0"/>
    </xf>
    <xf numFmtId="49" fontId="1" fillId="0" borderId="17" xfId="0" applyNumberFormat="1" applyFont="1" applyFill="1" applyBorder="1" applyAlignment="1" applyProtection="1">
      <alignment horizontal="center" wrapText="1"/>
      <protection locked="0"/>
    </xf>
    <xf numFmtId="49" fontId="1" fillId="0" borderId="18" xfId="0" applyNumberFormat="1" applyFont="1" applyFill="1" applyBorder="1" applyAlignment="1" applyProtection="1">
      <alignment horizontal="center" wrapText="1"/>
      <protection locked="0"/>
    </xf>
    <xf numFmtId="49" fontId="1" fillId="0" borderId="19" xfId="0" applyNumberFormat="1" applyFont="1" applyFill="1" applyBorder="1" applyAlignment="1" applyProtection="1">
      <alignment horizontal="center" wrapText="1"/>
      <protection locked="0"/>
    </xf>
    <xf numFmtId="49" fontId="1" fillId="0" borderId="20" xfId="0" applyNumberFormat="1" applyFont="1" applyFill="1" applyBorder="1" applyAlignment="1" applyProtection="1">
      <alignment horizontal="center" wrapText="1"/>
      <protection locked="0"/>
    </xf>
    <xf numFmtId="49" fontId="1" fillId="0" borderId="21" xfId="0" applyNumberFormat="1" applyFont="1" applyFill="1" applyBorder="1" applyAlignment="1" applyProtection="1">
      <alignment horizontal="center" wrapText="1"/>
      <protection locked="0"/>
    </xf>
    <xf numFmtId="2" fontId="1" fillId="0" borderId="22" xfId="0" applyNumberFormat="1" applyFont="1" applyFill="1" applyBorder="1" applyAlignment="1" applyProtection="1">
      <alignment horizontal="right" vertical="center"/>
      <protection locked="0"/>
    </xf>
    <xf numFmtId="2" fontId="0" fillId="0" borderId="23" xfId="0" applyNumberFormat="1" applyFont="1" applyFill="1" applyBorder="1" applyAlignment="1" applyProtection="1">
      <alignment horizontal="right" vertical="center"/>
      <protection locked="0"/>
    </xf>
    <xf numFmtId="49" fontId="1" fillId="0" borderId="24" xfId="0" applyNumberFormat="1" applyFont="1" applyFill="1" applyBorder="1" applyAlignment="1" applyProtection="1">
      <alignment horizontal="center" wrapText="1"/>
      <protection locked="0"/>
    </xf>
    <xf numFmtId="49" fontId="1" fillId="0" borderId="25" xfId="0" applyNumberFormat="1" applyFont="1" applyFill="1" applyBorder="1" applyAlignment="1" applyProtection="1">
      <alignment horizontal="center" wrapText="1"/>
      <protection locked="0"/>
    </xf>
    <xf numFmtId="164" fontId="0" fillId="0" borderId="26" xfId="0" applyNumberFormat="1" applyFont="1" applyFill="1" applyBorder="1" applyAlignment="1" applyProtection="1">
      <alignment horizontal="right" vertical="center"/>
      <protection locked="0"/>
    </xf>
    <xf numFmtId="1" fontId="0" fillId="0" borderId="27" xfId="0" applyNumberFormat="1" applyFont="1" applyFill="1" applyBorder="1" applyAlignment="1" applyProtection="1">
      <alignment horizontal="right" vertical="center"/>
      <protection locked="0"/>
    </xf>
    <xf numFmtId="49" fontId="1" fillId="0" borderId="28" xfId="0" applyNumberFormat="1" applyFont="1" applyFill="1" applyBorder="1" applyAlignment="1" applyProtection="1">
      <alignment horizontal="center"/>
      <protection locked="0"/>
    </xf>
    <xf numFmtId="49" fontId="1" fillId="0" borderId="29" xfId="0" applyNumberFormat="1" applyFont="1" applyFill="1" applyBorder="1" applyAlignment="1" applyProtection="1">
      <alignment horizontal="center"/>
      <protection locked="0"/>
    </xf>
    <xf numFmtId="0" fontId="0" fillId="0" borderId="30" xfId="0" applyNumberFormat="1" applyFont="1" applyFill="1" applyBorder="1" applyAlignment="1" applyProtection="1">
      <alignment horizontal="center"/>
      <protection locked="0"/>
    </xf>
    <xf numFmtId="0" fontId="0" fillId="0" borderId="31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4" xfId="0" applyNumberFormat="1" applyFont="1" applyFill="1" applyBorder="1" applyAlignment="1" applyProtection="1">
      <alignment horizontal="right" vertical="center"/>
      <protection locked="0"/>
    </xf>
    <xf numFmtId="2" fontId="1" fillId="24" borderId="22" xfId="0" applyNumberFormat="1" applyFont="1" applyFill="1" applyBorder="1" applyAlignment="1" applyProtection="1">
      <alignment horizontal="right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 locked="0"/>
    </xf>
    <xf numFmtId="2" fontId="1" fillId="25" borderId="13" xfId="0" applyNumberFormat="1" applyFont="1" applyFill="1" applyBorder="1" applyAlignment="1" applyProtection="1">
      <alignment horizontal="right" vertical="center"/>
      <protection locked="0"/>
    </xf>
    <xf numFmtId="2" fontId="1" fillId="24" borderId="13" xfId="0" applyNumberFormat="1" applyFont="1" applyFill="1" applyBorder="1" applyAlignment="1" applyProtection="1">
      <alignment horizontal="right" vertical="center"/>
      <protection locked="0"/>
    </xf>
    <xf numFmtId="1" fontId="0" fillId="25" borderId="27" xfId="0" applyNumberFormat="1" applyFont="1" applyFill="1" applyBorder="1" applyAlignment="1" applyProtection="1">
      <alignment horizontal="right" vertical="center"/>
      <protection locked="0"/>
    </xf>
    <xf numFmtId="0" fontId="0" fillId="25" borderId="0" xfId="0" applyNumberFormat="1" applyFont="1" applyFill="1" applyBorder="1" applyAlignment="1" applyProtection="1">
      <alignment/>
      <protection locked="0"/>
    </xf>
    <xf numFmtId="2" fontId="0" fillId="25" borderId="0" xfId="0" applyNumberFormat="1" applyFont="1" applyFill="1" applyBorder="1" applyAlignment="1" applyProtection="1">
      <alignment horizontal="right" vertical="center"/>
      <protection locked="0"/>
    </xf>
    <xf numFmtId="2" fontId="0" fillId="25" borderId="23" xfId="0" applyNumberFormat="1" applyFont="1" applyFill="1" applyBorder="1" applyAlignment="1" applyProtection="1">
      <alignment horizontal="right" vertical="center"/>
      <protection locked="0"/>
    </xf>
    <xf numFmtId="49" fontId="0" fillId="25" borderId="0" xfId="0" applyNumberFormat="1" applyFont="1" applyFill="1" applyBorder="1" applyAlignment="1" applyProtection="1">
      <alignment horizontal="center" vertical="center"/>
      <protection locked="0"/>
    </xf>
    <xf numFmtId="2" fontId="1" fillId="25" borderId="22" xfId="0" applyNumberFormat="1" applyFont="1" applyFill="1" applyBorder="1" applyAlignment="1" applyProtection="1">
      <alignment horizontal="right" vertical="center"/>
      <protection locked="0"/>
    </xf>
    <xf numFmtId="2" fontId="1" fillId="25" borderId="13" xfId="0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 applyProtection="1">
      <alignment horizontal="right" vertical="center"/>
      <protection locked="0"/>
    </xf>
    <xf numFmtId="49" fontId="1" fillId="0" borderId="15" xfId="0" applyNumberFormat="1" applyFont="1" applyFill="1" applyBorder="1" applyAlignment="1" applyProtection="1">
      <alignment horizontal="center" wrapText="1"/>
      <protection locked="0"/>
    </xf>
    <xf numFmtId="1" fontId="0" fillId="26" borderId="27" xfId="0" applyNumberFormat="1" applyFont="1" applyFill="1" applyBorder="1" applyAlignment="1" applyProtection="1">
      <alignment horizontal="right" vertical="center"/>
      <protection locked="0"/>
    </xf>
    <xf numFmtId="49" fontId="1" fillId="0" borderId="28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49" fontId="0" fillId="27" borderId="0" xfId="0" applyNumberFormat="1" applyFont="1" applyFill="1" applyBorder="1" applyAlignment="1" applyProtection="1">
      <alignment horizontal="center" vertical="center"/>
      <protection locked="0"/>
    </xf>
    <xf numFmtId="2" fontId="1" fillId="27" borderId="22" xfId="0" applyNumberFormat="1" applyFont="1" applyFill="1" applyBorder="1" applyAlignment="1" applyProtection="1">
      <alignment horizontal="right" vertical="center"/>
      <protection locked="0"/>
    </xf>
    <xf numFmtId="49" fontId="0" fillId="26" borderId="0" xfId="0" applyNumberFormat="1" applyFont="1" applyFill="1" applyBorder="1" applyAlignment="1" applyProtection="1">
      <alignment horizontal="center" vertical="center"/>
      <protection locked="0"/>
    </xf>
    <xf numFmtId="2" fontId="1" fillId="26" borderId="22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49" fontId="0" fillId="25" borderId="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3"/>
  <sheetViews>
    <sheetView tabSelected="1" zoomScalePageLayoutView="0" workbookViewId="0" topLeftCell="A1">
      <selection activeCell="I1" sqref="I1:I16384"/>
    </sheetView>
  </sheetViews>
  <sheetFormatPr defaultColWidth="8.00390625" defaultRowHeight="12.75"/>
  <cols>
    <col min="1" max="1" width="8.00390625" style="5" customWidth="1"/>
    <col min="2" max="2" width="8.7109375" style="5" customWidth="1"/>
    <col min="3" max="3" width="10.7109375" style="1" customWidth="1"/>
    <col min="4" max="4" width="11.140625" style="1" bestFit="1" customWidth="1"/>
    <col min="5" max="5" width="9.421875" style="1" bestFit="1" customWidth="1"/>
    <col min="6" max="6" width="8.57421875" style="1" customWidth="1"/>
    <col min="7" max="7" width="7.57421875" style="1" customWidth="1"/>
    <col min="8" max="8" width="5.28125" style="1" customWidth="1"/>
    <col min="9" max="9" width="5.57421875" style="1" hidden="1" customWidth="1"/>
    <col min="10" max="10" width="5.00390625" style="1" customWidth="1"/>
    <col min="11" max="11" width="6.57421875" style="1" customWidth="1"/>
    <col min="12" max="17" width="5.57421875" style="1" hidden="1" customWidth="1"/>
    <col min="18" max="18" width="3.8515625" style="1" customWidth="1"/>
    <col min="19" max="21" width="2.28125" style="1" customWidth="1"/>
    <col min="22" max="22" width="3.57421875" style="1" customWidth="1"/>
    <col min="23" max="23" width="6.7109375" style="1" customWidth="1"/>
    <col min="24" max="24" width="4.57421875" style="1" customWidth="1"/>
    <col min="25" max="25" width="4.28125" style="1" customWidth="1"/>
    <col min="26" max="26" width="7.00390625" style="4" customWidth="1"/>
    <col min="27" max="27" width="7.8515625" style="1" bestFit="1" customWidth="1"/>
    <col min="28" max="30" width="5.57421875" style="1" hidden="1" customWidth="1"/>
    <col min="31" max="31" width="3.8515625" style="1" customWidth="1"/>
    <col min="32" max="34" width="2.28125" style="1" customWidth="1"/>
    <col min="35" max="35" width="3.57421875" style="1" customWidth="1"/>
    <col min="36" max="36" width="6.57421875" style="1" customWidth="1"/>
    <col min="37" max="37" width="4.57421875" style="1" customWidth="1"/>
    <col min="38" max="38" width="4.28125" style="1" customWidth="1"/>
    <col min="39" max="39" width="6.57421875" style="1" customWidth="1"/>
    <col min="40" max="40" width="7.8515625" style="1" bestFit="1" customWidth="1"/>
    <col min="41" max="42" width="5.57421875" style="1" hidden="1" customWidth="1"/>
    <col min="43" max="43" width="3.8515625" style="1" customWidth="1"/>
    <col min="44" max="46" width="2.28125" style="1" customWidth="1"/>
    <col min="47" max="47" width="3.57421875" style="1" customWidth="1"/>
    <col min="48" max="48" width="6.57421875" style="1" customWidth="1"/>
    <col min="49" max="49" width="4.57421875" style="1" customWidth="1"/>
    <col min="50" max="50" width="4.28125" style="1" customWidth="1"/>
    <col min="51" max="51" width="6.57421875" style="1" customWidth="1"/>
    <col min="52" max="52" width="6.8515625" style="1" customWidth="1"/>
    <col min="53" max="54" width="5.57421875" style="1" hidden="1" customWidth="1"/>
    <col min="55" max="55" width="3.8515625" style="1" customWidth="1"/>
    <col min="56" max="58" width="2.28125" style="1" customWidth="1"/>
    <col min="59" max="59" width="3.57421875" style="1" customWidth="1"/>
    <col min="60" max="60" width="6.57421875" style="1" customWidth="1"/>
    <col min="61" max="61" width="4.57421875" style="1" customWidth="1"/>
    <col min="62" max="62" width="4.28125" style="1" customWidth="1"/>
    <col min="63" max="63" width="6.57421875" style="1" customWidth="1"/>
    <col min="64" max="64" width="7.8515625" style="1" bestFit="1" customWidth="1"/>
    <col min="65" max="66" width="5.57421875" style="1" customWidth="1"/>
    <col min="67" max="67" width="3.8515625" style="1" customWidth="1"/>
    <col min="68" max="70" width="2.28125" style="1" customWidth="1"/>
    <col min="71" max="71" width="3.57421875" style="1" customWidth="1"/>
    <col min="72" max="72" width="6.57421875" style="1" customWidth="1"/>
    <col min="73" max="73" width="4.57421875" style="1" customWidth="1"/>
    <col min="74" max="74" width="4.28125" style="1" customWidth="1"/>
    <col min="75" max="75" width="6.57421875" style="1" customWidth="1"/>
    <col min="76" max="77" width="5.57421875" style="1" customWidth="1"/>
    <col min="78" max="78" width="3.8515625" style="1" customWidth="1"/>
    <col min="79" max="81" width="2.28125" style="1" customWidth="1"/>
    <col min="82" max="82" width="3.57421875" style="1" customWidth="1"/>
    <col min="83" max="83" width="6.57421875" style="1" customWidth="1"/>
    <col min="84" max="84" width="4.57421875" style="1" customWidth="1"/>
    <col min="85" max="85" width="4.28125" style="1" customWidth="1"/>
    <col min="86" max="86" width="6.57421875" style="1" customWidth="1"/>
    <col min="87" max="88" width="5.57421875" style="1" customWidth="1"/>
    <col min="89" max="89" width="3.8515625" style="1" customWidth="1"/>
    <col min="90" max="92" width="2.28125" style="1" customWidth="1"/>
    <col min="93" max="93" width="3.57421875" style="1" customWidth="1"/>
    <col min="94" max="94" width="6.57421875" style="1" customWidth="1"/>
    <col min="95" max="95" width="4.57421875" style="1" customWidth="1"/>
    <col min="96" max="96" width="4.28125" style="1" customWidth="1"/>
    <col min="97" max="97" width="6.57421875" style="1" customWidth="1"/>
    <col min="98" max="99" width="5.57421875" style="1" customWidth="1"/>
    <col min="100" max="100" width="3.8515625" style="1" customWidth="1"/>
    <col min="101" max="103" width="2.28125" style="1" customWidth="1"/>
    <col min="104" max="104" width="3.57421875" style="1" customWidth="1"/>
    <col min="105" max="105" width="6.57421875" style="1" customWidth="1"/>
    <col min="106" max="106" width="4.57421875" style="1" customWidth="1"/>
    <col min="107" max="107" width="4.28125" style="1" customWidth="1"/>
    <col min="108" max="16384" width="8.00390625" style="1" customWidth="1"/>
  </cols>
  <sheetData>
    <row r="1" spans="1:108" ht="13.5" thickTop="1">
      <c r="A1" s="51" t="s">
        <v>53</v>
      </c>
      <c r="B1" s="50" t="s">
        <v>55</v>
      </c>
      <c r="C1" s="28" t="s">
        <v>0</v>
      </c>
      <c r="D1" s="28"/>
      <c r="E1" s="28"/>
      <c r="F1" s="29" t="s">
        <v>1</v>
      </c>
      <c r="G1" s="30"/>
      <c r="H1" s="30"/>
      <c r="I1" s="30"/>
      <c r="J1" s="31"/>
      <c r="K1" s="28" t="s">
        <v>2</v>
      </c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 t="s">
        <v>3</v>
      </c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 t="s">
        <v>4</v>
      </c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 t="s">
        <v>5</v>
      </c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 t="s">
        <v>6</v>
      </c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 t="s">
        <v>7</v>
      </c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 t="s">
        <v>8</v>
      </c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 t="s">
        <v>9</v>
      </c>
      <c r="CU1" s="28"/>
      <c r="CV1" s="28"/>
      <c r="CW1" s="28"/>
      <c r="CX1" s="28"/>
      <c r="CY1" s="28"/>
      <c r="CZ1" s="28"/>
      <c r="DA1" s="28"/>
      <c r="DB1" s="28"/>
      <c r="DC1" s="28"/>
      <c r="DD1" s="28"/>
    </row>
    <row r="2" spans="1:108" ht="51.75" thickBot="1">
      <c r="A2" s="51" t="s">
        <v>54</v>
      </c>
      <c r="B2" s="48" t="s">
        <v>54</v>
      </c>
      <c r="C2" s="16" t="s">
        <v>10</v>
      </c>
      <c r="D2" s="16" t="s">
        <v>11</v>
      </c>
      <c r="E2" s="16" t="s">
        <v>12</v>
      </c>
      <c r="F2" s="20" t="s">
        <v>13</v>
      </c>
      <c r="G2" s="21" t="s">
        <v>14</v>
      </c>
      <c r="H2" s="18" t="s">
        <v>15</v>
      </c>
      <c r="I2" s="24" t="s">
        <v>16</v>
      </c>
      <c r="J2" s="25" t="s">
        <v>17</v>
      </c>
      <c r="K2" s="15" t="s">
        <v>18</v>
      </c>
      <c r="L2" s="16" t="s">
        <v>19</v>
      </c>
      <c r="M2" s="16" t="s">
        <v>20</v>
      </c>
      <c r="N2" s="16" t="s">
        <v>21</v>
      </c>
      <c r="O2" s="16" t="s">
        <v>22</v>
      </c>
      <c r="P2" s="16" t="s">
        <v>23</v>
      </c>
      <c r="Q2" s="16" t="s">
        <v>24</v>
      </c>
      <c r="R2" s="16" t="s">
        <v>25</v>
      </c>
      <c r="S2" s="16" t="s">
        <v>26</v>
      </c>
      <c r="T2" s="16" t="s">
        <v>27</v>
      </c>
      <c r="U2" s="16" t="s">
        <v>28</v>
      </c>
      <c r="V2" s="18" t="s">
        <v>29</v>
      </c>
      <c r="W2" s="19" t="s">
        <v>30</v>
      </c>
      <c r="X2" s="16" t="s">
        <v>31</v>
      </c>
      <c r="Y2" s="16" t="s">
        <v>32</v>
      </c>
      <c r="Z2" s="17" t="s">
        <v>33</v>
      </c>
      <c r="AA2" s="15" t="s">
        <v>18</v>
      </c>
      <c r="AB2" s="16" t="s">
        <v>19</v>
      </c>
      <c r="AC2" s="16" t="s">
        <v>20</v>
      </c>
      <c r="AD2" s="16" t="s">
        <v>21</v>
      </c>
      <c r="AE2" s="16" t="s">
        <v>25</v>
      </c>
      <c r="AF2" s="16" t="s">
        <v>26</v>
      </c>
      <c r="AG2" s="16" t="s">
        <v>27</v>
      </c>
      <c r="AH2" s="16" t="s">
        <v>28</v>
      </c>
      <c r="AI2" s="16" t="s">
        <v>29</v>
      </c>
      <c r="AJ2" s="19" t="s">
        <v>30</v>
      </c>
      <c r="AK2" s="16" t="s">
        <v>31</v>
      </c>
      <c r="AL2" s="16" t="s">
        <v>32</v>
      </c>
      <c r="AM2" s="17" t="s">
        <v>33</v>
      </c>
      <c r="AN2" s="15" t="s">
        <v>18</v>
      </c>
      <c r="AO2" s="16" t="s">
        <v>19</v>
      </c>
      <c r="AP2" s="16" t="s">
        <v>20</v>
      </c>
      <c r="AQ2" s="16" t="s">
        <v>25</v>
      </c>
      <c r="AR2" s="16" t="s">
        <v>26</v>
      </c>
      <c r="AS2" s="16" t="s">
        <v>27</v>
      </c>
      <c r="AT2" s="16" t="s">
        <v>28</v>
      </c>
      <c r="AU2" s="16" t="s">
        <v>29</v>
      </c>
      <c r="AV2" s="19" t="s">
        <v>30</v>
      </c>
      <c r="AW2" s="16" t="s">
        <v>31</v>
      </c>
      <c r="AX2" s="16" t="s">
        <v>32</v>
      </c>
      <c r="AY2" s="17" t="s">
        <v>33</v>
      </c>
      <c r="AZ2" s="15" t="s">
        <v>18</v>
      </c>
      <c r="BA2" s="16" t="s">
        <v>19</v>
      </c>
      <c r="BB2" s="16" t="s">
        <v>20</v>
      </c>
      <c r="BC2" s="16" t="s">
        <v>25</v>
      </c>
      <c r="BD2" s="16" t="s">
        <v>26</v>
      </c>
      <c r="BE2" s="16" t="s">
        <v>27</v>
      </c>
      <c r="BF2" s="16" t="s">
        <v>28</v>
      </c>
      <c r="BG2" s="16" t="s">
        <v>29</v>
      </c>
      <c r="BH2" s="19" t="s">
        <v>30</v>
      </c>
      <c r="BI2" s="16" t="s">
        <v>31</v>
      </c>
      <c r="BJ2" s="16" t="s">
        <v>32</v>
      </c>
      <c r="BK2" s="17" t="s">
        <v>33</v>
      </c>
      <c r="BL2" s="15" t="s">
        <v>18</v>
      </c>
      <c r="BM2" s="16" t="s">
        <v>19</v>
      </c>
      <c r="BN2" s="16" t="s">
        <v>20</v>
      </c>
      <c r="BO2" s="16" t="s">
        <v>25</v>
      </c>
      <c r="BP2" s="16" t="s">
        <v>26</v>
      </c>
      <c r="BQ2" s="16" t="s">
        <v>27</v>
      </c>
      <c r="BR2" s="16" t="s">
        <v>28</v>
      </c>
      <c r="BS2" s="16" t="s">
        <v>29</v>
      </c>
      <c r="BT2" s="19" t="s">
        <v>30</v>
      </c>
      <c r="BU2" s="16" t="s">
        <v>31</v>
      </c>
      <c r="BV2" s="16" t="s">
        <v>32</v>
      </c>
      <c r="BW2" s="17" t="s">
        <v>33</v>
      </c>
      <c r="BX2" s="15" t="s">
        <v>18</v>
      </c>
      <c r="BY2" s="16" t="s">
        <v>19</v>
      </c>
      <c r="BZ2" s="16" t="s">
        <v>25</v>
      </c>
      <c r="CA2" s="16" t="s">
        <v>26</v>
      </c>
      <c r="CB2" s="16" t="s">
        <v>27</v>
      </c>
      <c r="CC2" s="16" t="s">
        <v>28</v>
      </c>
      <c r="CD2" s="16" t="s">
        <v>29</v>
      </c>
      <c r="CE2" s="19" t="s">
        <v>30</v>
      </c>
      <c r="CF2" s="16" t="s">
        <v>31</v>
      </c>
      <c r="CG2" s="16" t="s">
        <v>32</v>
      </c>
      <c r="CH2" s="17" t="s">
        <v>33</v>
      </c>
      <c r="CI2" s="15" t="s">
        <v>18</v>
      </c>
      <c r="CJ2" s="16" t="s">
        <v>19</v>
      </c>
      <c r="CK2" s="16" t="s">
        <v>25</v>
      </c>
      <c r="CL2" s="16" t="s">
        <v>26</v>
      </c>
      <c r="CM2" s="16" t="s">
        <v>27</v>
      </c>
      <c r="CN2" s="16" t="s">
        <v>28</v>
      </c>
      <c r="CO2" s="16" t="s">
        <v>29</v>
      </c>
      <c r="CP2" s="19" t="s">
        <v>30</v>
      </c>
      <c r="CQ2" s="16" t="s">
        <v>31</v>
      </c>
      <c r="CR2" s="16" t="s">
        <v>32</v>
      </c>
      <c r="CS2" s="17" t="s">
        <v>33</v>
      </c>
      <c r="CT2" s="15" t="s">
        <v>18</v>
      </c>
      <c r="CU2" s="16" t="s">
        <v>19</v>
      </c>
      <c r="CV2" s="16" t="s">
        <v>25</v>
      </c>
      <c r="CW2" s="16" t="s">
        <v>26</v>
      </c>
      <c r="CX2" s="16" t="s">
        <v>27</v>
      </c>
      <c r="CY2" s="16" t="s">
        <v>28</v>
      </c>
      <c r="CZ2" s="16" t="s">
        <v>29</v>
      </c>
      <c r="DA2" s="19" t="s">
        <v>30</v>
      </c>
      <c r="DB2" s="16" t="s">
        <v>31</v>
      </c>
      <c r="DC2" s="16" t="s">
        <v>32</v>
      </c>
      <c r="DD2" s="17" t="s">
        <v>33</v>
      </c>
    </row>
    <row r="3" spans="1:108" ht="13.5" thickTop="1">
      <c r="A3" s="5">
        <v>1</v>
      </c>
      <c r="B3" s="14">
        <v>1</v>
      </c>
      <c r="C3" s="8" t="s">
        <v>34</v>
      </c>
      <c r="D3" s="33" t="s">
        <v>37</v>
      </c>
      <c r="E3" s="36" t="s">
        <v>40</v>
      </c>
      <c r="F3" s="35">
        <f aca="true" t="shared" si="0" ref="F3:F12">G3+H3+I3</f>
        <v>182.32000000000002</v>
      </c>
      <c r="G3" s="23">
        <f aca="true" t="shared" si="1" ref="G3:G12">W3+AJ3+AV3+BH3+BT3+CE3+CP3+DA3</f>
        <v>182.32000000000002</v>
      </c>
      <c r="H3" s="7">
        <f aca="true" t="shared" si="2" ref="H3:H12">Y3+AL3+AX3+BJ3+BV3+CG3+CR3+DC3</f>
        <v>0</v>
      </c>
      <c r="I3" s="26">
        <f aca="true" t="shared" si="3" ref="I3:I12">J3/2</f>
        <v>0</v>
      </c>
      <c r="J3" s="49">
        <f aca="true" t="shared" si="4" ref="J3:J12">R3+AE3+AQ3+BC3+BO3+BZ3+CK3+CV3</f>
        <v>0</v>
      </c>
      <c r="K3" s="12">
        <v>48.2</v>
      </c>
      <c r="L3" s="2"/>
      <c r="M3" s="2"/>
      <c r="N3" s="2"/>
      <c r="O3" s="2"/>
      <c r="P3" s="2"/>
      <c r="Q3" s="2"/>
      <c r="R3" s="3">
        <v>0</v>
      </c>
      <c r="S3" s="3"/>
      <c r="T3" s="3"/>
      <c r="U3" s="3"/>
      <c r="V3" s="13"/>
      <c r="W3" s="6">
        <f aca="true" t="shared" si="5" ref="W3:W12">K3+L3+M3+N3+O3+P3+Q3</f>
        <v>48.2</v>
      </c>
      <c r="X3" s="10">
        <f aca="true" t="shared" si="6" ref="X3:X12">R3/2</f>
        <v>0</v>
      </c>
      <c r="Y3" s="3">
        <f aca="true" t="shared" si="7" ref="Y3:Y12">(S3*3)+(T3*5)+(U3*5)+(V3*20)</f>
        <v>0</v>
      </c>
      <c r="Z3" s="11">
        <f aca="true" t="shared" si="8" ref="Z3:Z12">W3+X3+Y3</f>
        <v>48.2</v>
      </c>
      <c r="AA3" s="12">
        <v>45.03</v>
      </c>
      <c r="AB3" s="2"/>
      <c r="AC3" s="2"/>
      <c r="AD3" s="2"/>
      <c r="AE3" s="3">
        <v>0</v>
      </c>
      <c r="AF3" s="3"/>
      <c r="AG3" s="3"/>
      <c r="AH3" s="3"/>
      <c r="AI3" s="3"/>
      <c r="AJ3" s="6">
        <f aca="true" t="shared" si="9" ref="AJ3:AJ12">AA3+AB3+AC3+AD3</f>
        <v>45.03</v>
      </c>
      <c r="AK3" s="10">
        <f aca="true" t="shared" si="10" ref="AK3:AK12">AE3/2</f>
        <v>0</v>
      </c>
      <c r="AL3" s="3">
        <f aca="true" t="shared" si="11" ref="AL3:AL12">(AF3*3)+(AG3*5)+(AH3*5)+(AI3*20)</f>
        <v>0</v>
      </c>
      <c r="AM3" s="38">
        <f aca="true" t="shared" si="12" ref="AM3:AM12">AJ3+AK3+AL3</f>
        <v>45.03</v>
      </c>
      <c r="AN3" s="12">
        <v>38.06</v>
      </c>
      <c r="AO3" s="2"/>
      <c r="AP3" s="2"/>
      <c r="AQ3" s="3">
        <v>0</v>
      </c>
      <c r="AR3" s="3"/>
      <c r="AS3" s="3"/>
      <c r="AT3" s="3"/>
      <c r="AU3" s="3"/>
      <c r="AV3" s="6">
        <f aca="true" t="shared" si="13" ref="AV3:AV12">AN3+AO3+AP3</f>
        <v>38.06</v>
      </c>
      <c r="AW3" s="10">
        <f aca="true" t="shared" si="14" ref="AW3:AW12">AQ3/2</f>
        <v>0</v>
      </c>
      <c r="AX3" s="3">
        <f aca="true" t="shared" si="15" ref="AX3:AX12">(AR3*3)+(AS3*5)+(AT3*5)+(AU3*20)</f>
        <v>0</v>
      </c>
      <c r="AY3" s="37">
        <f aca="true" t="shared" si="16" ref="AY3:AY12">AV3+AW3+AX3</f>
        <v>38.06</v>
      </c>
      <c r="AZ3" s="12">
        <v>51.03</v>
      </c>
      <c r="BA3" s="2"/>
      <c r="BB3" s="2"/>
      <c r="BC3" s="3">
        <v>0</v>
      </c>
      <c r="BD3" s="3"/>
      <c r="BE3" s="3"/>
      <c r="BF3" s="3"/>
      <c r="BG3" s="3"/>
      <c r="BH3" s="6">
        <f aca="true" t="shared" si="17" ref="BH3:BH12">AZ3+BA3+BB3</f>
        <v>51.03</v>
      </c>
      <c r="BI3" s="10">
        <f aca="true" t="shared" si="18" ref="BI3:BI12">BC3/2</f>
        <v>0</v>
      </c>
      <c r="BJ3" s="3">
        <f aca="true" t="shared" si="19" ref="BJ3:BJ12">(BD3*3)+(BE3*5)+(BF3*5)+(BG3*20)</f>
        <v>0</v>
      </c>
      <c r="BK3" s="37">
        <f aca="true" t="shared" si="20" ref="BK3:BK12">BH3+BI3+BJ3</f>
        <v>51.03</v>
      </c>
      <c r="BL3" s="12"/>
      <c r="BM3" s="2"/>
      <c r="BN3" s="2"/>
      <c r="BO3" s="3"/>
      <c r="BP3" s="3"/>
      <c r="BQ3" s="3"/>
      <c r="BR3" s="3"/>
      <c r="BS3" s="3"/>
      <c r="BT3" s="6">
        <f aca="true" t="shared" si="21" ref="BT3:BT12">BL3+BM3+BN3</f>
        <v>0</v>
      </c>
      <c r="BU3" s="10">
        <f aca="true" t="shared" si="22" ref="BU3:BU12">BO3/2</f>
        <v>0</v>
      </c>
      <c r="BV3" s="3">
        <f aca="true" t="shared" si="23" ref="BV3:BV12">(BP3*3)+(BQ3*5)+(BR3*5)+(BS3*20)</f>
        <v>0</v>
      </c>
      <c r="BW3" s="11">
        <f aca="true" t="shared" si="24" ref="BW3:BW12">BT3+BU3+BV3</f>
        <v>0</v>
      </c>
      <c r="BX3" s="12"/>
      <c r="BY3" s="2"/>
      <c r="BZ3" s="3"/>
      <c r="CA3" s="3"/>
      <c r="CB3" s="3"/>
      <c r="CC3" s="3"/>
      <c r="CD3" s="3"/>
      <c r="CE3" s="6">
        <f aca="true" t="shared" si="25" ref="CE3:CE12">BX3+BY3</f>
        <v>0</v>
      </c>
      <c r="CF3" s="10">
        <f aca="true" t="shared" si="26" ref="CF3:CF12">BZ3/2</f>
        <v>0</v>
      </c>
      <c r="CG3" s="3">
        <f aca="true" t="shared" si="27" ref="CG3:CG12">(CA3*3)+(CB3*5)+(CC3*5)+(CD3*20)</f>
        <v>0</v>
      </c>
      <c r="CH3" s="11">
        <f aca="true" t="shared" si="28" ref="CH3:CH12">CE3+CF3+CG3</f>
        <v>0</v>
      </c>
      <c r="CI3" s="12"/>
      <c r="CJ3" s="2"/>
      <c r="CK3" s="3"/>
      <c r="CL3" s="3"/>
      <c r="CM3" s="3"/>
      <c r="CN3" s="3"/>
      <c r="CO3" s="3"/>
      <c r="CP3" s="6">
        <f aca="true" t="shared" si="29" ref="CP3:CP12">CI3+CJ3</f>
        <v>0</v>
      </c>
      <c r="CQ3" s="10">
        <f aca="true" t="shared" si="30" ref="CQ3:CQ12">CK3/2</f>
        <v>0</v>
      </c>
      <c r="CR3" s="3">
        <f aca="true" t="shared" si="31" ref="CR3:CR12">(CL3*3)+(CM3*5)+(CN3*5)+(CO3*20)</f>
        <v>0</v>
      </c>
      <c r="CS3" s="11">
        <f aca="true" t="shared" si="32" ref="CS3:CS12">CP3+CQ3+CR3</f>
        <v>0</v>
      </c>
      <c r="CT3" s="12"/>
      <c r="CU3" s="2"/>
      <c r="CV3" s="3"/>
      <c r="CW3" s="3"/>
      <c r="CX3" s="3"/>
      <c r="CY3" s="3"/>
      <c r="CZ3" s="3"/>
      <c r="DA3" s="6">
        <f aca="true" t="shared" si="33" ref="DA3:DA12">CT3+CU3</f>
        <v>0</v>
      </c>
      <c r="DB3" s="10">
        <f aca="true" t="shared" si="34" ref="DB3:DB12">CV3/2</f>
        <v>0</v>
      </c>
      <c r="DC3" s="3">
        <f aca="true" t="shared" si="35" ref="DC3:DC12">(CW3*3)+(CX3*5)+(CY3*5)+(CZ3*20)</f>
        <v>0</v>
      </c>
      <c r="DD3" s="11">
        <f aca="true" t="shared" si="36" ref="DD3:DD12">DA3+DB3+DC3</f>
        <v>0</v>
      </c>
    </row>
    <row r="4" spans="1:108" ht="12.75">
      <c r="A4" s="5">
        <v>2</v>
      </c>
      <c r="B4" s="14">
        <v>2</v>
      </c>
      <c r="C4" s="32" t="s">
        <v>48</v>
      </c>
      <c r="D4" s="46" t="s">
        <v>37</v>
      </c>
      <c r="E4" s="36" t="s">
        <v>40</v>
      </c>
      <c r="F4" s="35">
        <f t="shared" si="0"/>
        <v>186.77</v>
      </c>
      <c r="G4" s="23">
        <f t="shared" si="1"/>
        <v>181.27</v>
      </c>
      <c r="H4" s="7">
        <f t="shared" si="2"/>
        <v>3</v>
      </c>
      <c r="I4" s="26">
        <f t="shared" si="3"/>
        <v>2.5</v>
      </c>
      <c r="J4" s="39">
        <f t="shared" si="4"/>
        <v>5</v>
      </c>
      <c r="K4" s="12">
        <v>63.51</v>
      </c>
      <c r="L4" s="2"/>
      <c r="M4" s="2"/>
      <c r="N4" s="2"/>
      <c r="O4" s="2"/>
      <c r="P4" s="2"/>
      <c r="Q4" s="2"/>
      <c r="R4" s="3">
        <v>5</v>
      </c>
      <c r="S4" s="3"/>
      <c r="T4" s="3"/>
      <c r="U4" s="3"/>
      <c r="V4" s="13"/>
      <c r="W4" s="6">
        <f t="shared" si="5"/>
        <v>63.51</v>
      </c>
      <c r="X4" s="10">
        <f t="shared" si="6"/>
        <v>2.5</v>
      </c>
      <c r="Y4" s="3">
        <f t="shared" si="7"/>
        <v>0</v>
      </c>
      <c r="Z4" s="11">
        <f t="shared" si="8"/>
        <v>66.00999999999999</v>
      </c>
      <c r="AA4" s="12">
        <v>47.49</v>
      </c>
      <c r="AB4" s="2"/>
      <c r="AC4" s="2"/>
      <c r="AD4" s="2"/>
      <c r="AE4" s="3">
        <v>0</v>
      </c>
      <c r="AF4" s="3">
        <v>1</v>
      </c>
      <c r="AG4" s="3"/>
      <c r="AH4" s="3"/>
      <c r="AI4" s="3"/>
      <c r="AJ4" s="6">
        <f t="shared" si="9"/>
        <v>47.49</v>
      </c>
      <c r="AK4" s="10">
        <f t="shared" si="10"/>
        <v>0</v>
      </c>
      <c r="AL4" s="3">
        <f t="shared" si="11"/>
        <v>3</v>
      </c>
      <c r="AM4" s="11">
        <f t="shared" si="12"/>
        <v>50.49</v>
      </c>
      <c r="AN4" s="12">
        <v>30.75</v>
      </c>
      <c r="AO4" s="2"/>
      <c r="AP4" s="2"/>
      <c r="AQ4" s="3">
        <v>0</v>
      </c>
      <c r="AR4" s="3"/>
      <c r="AS4" s="3"/>
      <c r="AT4" s="3"/>
      <c r="AU4" s="3"/>
      <c r="AV4" s="6">
        <f t="shared" si="13"/>
        <v>30.75</v>
      </c>
      <c r="AW4" s="10">
        <f t="shared" si="14"/>
        <v>0</v>
      </c>
      <c r="AX4" s="3">
        <f t="shared" si="15"/>
        <v>0</v>
      </c>
      <c r="AY4" s="38">
        <f t="shared" si="16"/>
        <v>30.75</v>
      </c>
      <c r="AZ4" s="12">
        <v>39.52</v>
      </c>
      <c r="BA4" s="2"/>
      <c r="BB4" s="2"/>
      <c r="BC4" s="3">
        <v>0</v>
      </c>
      <c r="BD4" s="3"/>
      <c r="BE4" s="3"/>
      <c r="BF4" s="3"/>
      <c r="BG4" s="3"/>
      <c r="BH4" s="6">
        <f t="shared" si="17"/>
        <v>39.52</v>
      </c>
      <c r="BI4" s="10">
        <f t="shared" si="18"/>
        <v>0</v>
      </c>
      <c r="BJ4" s="3">
        <f t="shared" si="19"/>
        <v>0</v>
      </c>
      <c r="BK4" s="38">
        <f t="shared" si="20"/>
        <v>39.52</v>
      </c>
      <c r="BL4" s="12"/>
      <c r="BM4" s="2"/>
      <c r="BN4" s="2"/>
      <c r="BO4" s="3"/>
      <c r="BP4" s="3"/>
      <c r="BQ4" s="3"/>
      <c r="BR4" s="3"/>
      <c r="BS4" s="3"/>
      <c r="BT4" s="6">
        <f t="shared" si="21"/>
        <v>0</v>
      </c>
      <c r="BU4" s="10">
        <f t="shared" si="22"/>
        <v>0</v>
      </c>
      <c r="BV4" s="3">
        <f t="shared" si="23"/>
        <v>0</v>
      </c>
      <c r="BW4" s="11">
        <f t="shared" si="24"/>
        <v>0</v>
      </c>
      <c r="BX4" s="12"/>
      <c r="BY4" s="2"/>
      <c r="BZ4" s="3"/>
      <c r="CA4" s="3"/>
      <c r="CB4" s="3"/>
      <c r="CC4" s="3"/>
      <c r="CD4" s="3"/>
      <c r="CE4" s="6">
        <f t="shared" si="25"/>
        <v>0</v>
      </c>
      <c r="CF4" s="10">
        <f t="shared" si="26"/>
        <v>0</v>
      </c>
      <c r="CG4" s="3">
        <f t="shared" si="27"/>
        <v>0</v>
      </c>
      <c r="CH4" s="11">
        <f t="shared" si="28"/>
        <v>0</v>
      </c>
      <c r="CI4" s="12"/>
      <c r="CJ4" s="2"/>
      <c r="CK4" s="3"/>
      <c r="CL4" s="3"/>
      <c r="CM4" s="3"/>
      <c r="CN4" s="3"/>
      <c r="CO4" s="3"/>
      <c r="CP4" s="6">
        <f t="shared" si="29"/>
        <v>0</v>
      </c>
      <c r="CQ4" s="10">
        <f t="shared" si="30"/>
        <v>0</v>
      </c>
      <c r="CR4" s="3">
        <f t="shared" si="31"/>
        <v>0</v>
      </c>
      <c r="CS4" s="11">
        <f t="shared" si="32"/>
        <v>0</v>
      </c>
      <c r="CT4" s="12"/>
      <c r="CU4" s="2"/>
      <c r="CV4" s="3"/>
      <c r="CW4" s="3"/>
      <c r="CX4" s="3"/>
      <c r="CY4" s="3"/>
      <c r="CZ4" s="3"/>
      <c r="DA4" s="6">
        <f t="shared" si="33"/>
        <v>0</v>
      </c>
      <c r="DB4" s="10">
        <f t="shared" si="34"/>
        <v>0</v>
      </c>
      <c r="DC4" s="3">
        <f t="shared" si="35"/>
        <v>0</v>
      </c>
      <c r="DD4" s="11">
        <f t="shared" si="36"/>
        <v>0</v>
      </c>
    </row>
    <row r="5" spans="1:108" ht="12.75">
      <c r="A5" s="5">
        <v>4</v>
      </c>
      <c r="B5" s="14">
        <v>3</v>
      </c>
      <c r="C5" s="32" t="s">
        <v>49</v>
      </c>
      <c r="D5" s="33" t="s">
        <v>50</v>
      </c>
      <c r="E5" s="36" t="s">
        <v>40</v>
      </c>
      <c r="F5" s="35">
        <f t="shared" si="0"/>
        <v>225.57999999999998</v>
      </c>
      <c r="G5" s="23">
        <f t="shared" si="1"/>
        <v>222.07999999999998</v>
      </c>
      <c r="H5" s="7">
        <f t="shared" si="2"/>
        <v>3</v>
      </c>
      <c r="I5" s="26">
        <f t="shared" si="3"/>
        <v>0.5</v>
      </c>
      <c r="J5" s="27">
        <f t="shared" si="4"/>
        <v>1</v>
      </c>
      <c r="K5" s="12">
        <v>47.41</v>
      </c>
      <c r="L5" s="2"/>
      <c r="M5" s="2"/>
      <c r="N5" s="2"/>
      <c r="O5" s="2"/>
      <c r="P5" s="2"/>
      <c r="Q5" s="2"/>
      <c r="R5" s="3">
        <v>0</v>
      </c>
      <c r="S5" s="3"/>
      <c r="T5" s="3"/>
      <c r="U5" s="3"/>
      <c r="V5" s="13"/>
      <c r="W5" s="6">
        <f t="shared" si="5"/>
        <v>47.41</v>
      </c>
      <c r="X5" s="10">
        <f t="shared" si="6"/>
        <v>0</v>
      </c>
      <c r="Y5" s="3">
        <f t="shared" si="7"/>
        <v>0</v>
      </c>
      <c r="Z5" s="38">
        <f t="shared" si="8"/>
        <v>47.41</v>
      </c>
      <c r="AA5" s="12">
        <v>73.96</v>
      </c>
      <c r="AB5" s="2"/>
      <c r="AC5" s="2"/>
      <c r="AD5" s="2"/>
      <c r="AE5" s="3">
        <v>0</v>
      </c>
      <c r="AF5" s="3"/>
      <c r="AG5" s="3"/>
      <c r="AH5" s="3"/>
      <c r="AI5" s="3"/>
      <c r="AJ5" s="6">
        <f t="shared" si="9"/>
        <v>73.96</v>
      </c>
      <c r="AK5" s="10">
        <f t="shared" si="10"/>
        <v>0</v>
      </c>
      <c r="AL5" s="3">
        <f t="shared" si="11"/>
        <v>0</v>
      </c>
      <c r="AM5" s="11">
        <f t="shared" si="12"/>
        <v>73.96</v>
      </c>
      <c r="AN5" s="12">
        <v>37.88</v>
      </c>
      <c r="AO5" s="2"/>
      <c r="AP5" s="2"/>
      <c r="AQ5" s="3">
        <v>0</v>
      </c>
      <c r="AR5" s="3"/>
      <c r="AS5" s="3"/>
      <c r="AT5" s="3"/>
      <c r="AU5" s="3"/>
      <c r="AV5" s="6">
        <f t="shared" si="13"/>
        <v>37.88</v>
      </c>
      <c r="AW5" s="10">
        <f t="shared" si="14"/>
        <v>0</v>
      </c>
      <c r="AX5" s="3">
        <f t="shared" si="15"/>
        <v>0</v>
      </c>
      <c r="AY5" s="11">
        <f t="shared" si="16"/>
        <v>37.88</v>
      </c>
      <c r="AZ5" s="12">
        <v>62.83</v>
      </c>
      <c r="BA5" s="2"/>
      <c r="BB5" s="2"/>
      <c r="BC5" s="3">
        <v>1</v>
      </c>
      <c r="BD5" s="47">
        <v>1</v>
      </c>
      <c r="BE5" s="3"/>
      <c r="BF5" s="3"/>
      <c r="BG5" s="3"/>
      <c r="BH5" s="6">
        <f t="shared" si="17"/>
        <v>62.83</v>
      </c>
      <c r="BI5" s="10">
        <f t="shared" si="18"/>
        <v>0.5</v>
      </c>
      <c r="BJ5" s="3">
        <f t="shared" si="19"/>
        <v>3</v>
      </c>
      <c r="BK5" s="11">
        <f t="shared" si="20"/>
        <v>66.33</v>
      </c>
      <c r="BL5" s="12"/>
      <c r="BM5" s="2"/>
      <c r="BN5" s="2"/>
      <c r="BO5" s="3"/>
      <c r="BP5" s="3"/>
      <c r="BQ5" s="3"/>
      <c r="BR5" s="3"/>
      <c r="BS5" s="3"/>
      <c r="BT5" s="6">
        <f t="shared" si="21"/>
        <v>0</v>
      </c>
      <c r="BU5" s="10">
        <f t="shared" si="22"/>
        <v>0</v>
      </c>
      <c r="BV5" s="3">
        <f t="shared" si="23"/>
        <v>0</v>
      </c>
      <c r="BW5" s="11">
        <f t="shared" si="24"/>
        <v>0</v>
      </c>
      <c r="BX5" s="12"/>
      <c r="BY5" s="2"/>
      <c r="BZ5" s="3"/>
      <c r="CA5" s="3"/>
      <c r="CB5" s="3"/>
      <c r="CC5" s="3"/>
      <c r="CD5" s="3"/>
      <c r="CE5" s="6">
        <f t="shared" si="25"/>
        <v>0</v>
      </c>
      <c r="CF5" s="10">
        <f t="shared" si="26"/>
        <v>0</v>
      </c>
      <c r="CG5" s="3">
        <f t="shared" si="27"/>
        <v>0</v>
      </c>
      <c r="CH5" s="11">
        <f t="shared" si="28"/>
        <v>0</v>
      </c>
      <c r="CI5" s="12"/>
      <c r="CJ5" s="2"/>
      <c r="CK5" s="3"/>
      <c r="CL5" s="3"/>
      <c r="CM5" s="3"/>
      <c r="CN5" s="3"/>
      <c r="CO5" s="3"/>
      <c r="CP5" s="6">
        <f t="shared" si="29"/>
        <v>0</v>
      </c>
      <c r="CQ5" s="10">
        <f t="shared" si="30"/>
        <v>0</v>
      </c>
      <c r="CR5" s="3">
        <f t="shared" si="31"/>
        <v>0</v>
      </c>
      <c r="CS5" s="11">
        <f t="shared" si="32"/>
        <v>0</v>
      </c>
      <c r="CT5" s="12"/>
      <c r="CU5" s="2"/>
      <c r="CV5" s="3"/>
      <c r="CW5" s="3"/>
      <c r="CX5" s="3"/>
      <c r="CY5" s="3"/>
      <c r="CZ5" s="3"/>
      <c r="DA5" s="6">
        <f t="shared" si="33"/>
        <v>0</v>
      </c>
      <c r="DB5" s="10">
        <f t="shared" si="34"/>
        <v>0</v>
      </c>
      <c r="DC5" s="3">
        <f t="shared" si="35"/>
        <v>0</v>
      </c>
      <c r="DD5" s="11">
        <f t="shared" si="36"/>
        <v>0</v>
      </c>
    </row>
    <row r="6" spans="1:108" ht="12.75">
      <c r="A6" s="5">
        <v>5</v>
      </c>
      <c r="B6" s="14">
        <v>4</v>
      </c>
      <c r="C6" s="32" t="s">
        <v>44</v>
      </c>
      <c r="D6" s="33" t="s">
        <v>37</v>
      </c>
      <c r="E6" s="9" t="s">
        <v>40</v>
      </c>
      <c r="F6" s="22">
        <f t="shared" si="0"/>
        <v>227.10000000000002</v>
      </c>
      <c r="G6" s="23">
        <f t="shared" si="1"/>
        <v>220.10000000000002</v>
      </c>
      <c r="H6" s="7">
        <f t="shared" si="2"/>
        <v>3</v>
      </c>
      <c r="I6" s="26">
        <f t="shared" si="3"/>
        <v>4</v>
      </c>
      <c r="J6" s="39">
        <f t="shared" si="4"/>
        <v>8</v>
      </c>
      <c r="K6" s="12">
        <v>35.71</v>
      </c>
      <c r="L6" s="2"/>
      <c r="M6" s="2"/>
      <c r="N6" s="2"/>
      <c r="O6" s="2"/>
      <c r="P6" s="2"/>
      <c r="Q6" s="2"/>
      <c r="R6" s="3">
        <v>0</v>
      </c>
      <c r="S6" s="3">
        <v>1</v>
      </c>
      <c r="T6" s="3"/>
      <c r="U6" s="3"/>
      <c r="V6" s="13"/>
      <c r="W6" s="6">
        <f t="shared" si="5"/>
        <v>35.71</v>
      </c>
      <c r="X6" s="10">
        <f t="shared" si="6"/>
        <v>0</v>
      </c>
      <c r="Y6" s="3">
        <f t="shared" si="7"/>
        <v>3</v>
      </c>
      <c r="Z6" s="11">
        <f t="shared" si="8"/>
        <v>38.71</v>
      </c>
      <c r="AA6" s="12">
        <v>77.9</v>
      </c>
      <c r="AB6" s="2"/>
      <c r="AC6" s="2"/>
      <c r="AD6" s="2"/>
      <c r="AE6" s="3">
        <v>2</v>
      </c>
      <c r="AF6" s="3"/>
      <c r="AG6" s="3"/>
      <c r="AH6" s="3"/>
      <c r="AI6" s="3"/>
      <c r="AJ6" s="6">
        <f t="shared" si="9"/>
        <v>77.9</v>
      </c>
      <c r="AK6" s="10">
        <f t="shared" si="10"/>
        <v>1</v>
      </c>
      <c r="AL6" s="3">
        <f t="shared" si="11"/>
        <v>0</v>
      </c>
      <c r="AM6" s="11">
        <f t="shared" si="12"/>
        <v>78.9</v>
      </c>
      <c r="AN6" s="12">
        <v>39.67</v>
      </c>
      <c r="AO6" s="2"/>
      <c r="AP6" s="2"/>
      <c r="AQ6" s="3">
        <v>5</v>
      </c>
      <c r="AR6" s="3"/>
      <c r="AS6" s="3"/>
      <c r="AT6" s="3"/>
      <c r="AU6" s="3"/>
      <c r="AV6" s="6">
        <f t="shared" si="13"/>
        <v>39.67</v>
      </c>
      <c r="AW6" s="10">
        <f t="shared" si="14"/>
        <v>2.5</v>
      </c>
      <c r="AX6" s="3">
        <f t="shared" si="15"/>
        <v>0</v>
      </c>
      <c r="AY6" s="11">
        <f t="shared" si="16"/>
        <v>42.17</v>
      </c>
      <c r="AZ6" s="12">
        <v>66.82</v>
      </c>
      <c r="BA6" s="2"/>
      <c r="BB6" s="2"/>
      <c r="BC6" s="3">
        <v>1</v>
      </c>
      <c r="BD6" s="3"/>
      <c r="BE6" s="3"/>
      <c r="BF6" s="3"/>
      <c r="BG6" s="3"/>
      <c r="BH6" s="6">
        <f t="shared" si="17"/>
        <v>66.82</v>
      </c>
      <c r="BI6" s="10">
        <f t="shared" si="18"/>
        <v>0.5</v>
      </c>
      <c r="BJ6" s="3">
        <f t="shared" si="19"/>
        <v>0</v>
      </c>
      <c r="BK6" s="11">
        <f t="shared" si="20"/>
        <v>67.32</v>
      </c>
      <c r="BL6" s="12"/>
      <c r="BM6" s="2"/>
      <c r="BN6" s="2"/>
      <c r="BO6" s="3"/>
      <c r="BP6" s="3"/>
      <c r="BQ6" s="3"/>
      <c r="BR6" s="3"/>
      <c r="BS6" s="3"/>
      <c r="BT6" s="6">
        <f t="shared" si="21"/>
        <v>0</v>
      </c>
      <c r="BU6" s="10">
        <f t="shared" si="22"/>
        <v>0</v>
      </c>
      <c r="BV6" s="3">
        <f t="shared" si="23"/>
        <v>0</v>
      </c>
      <c r="BW6" s="11">
        <f t="shared" si="24"/>
        <v>0</v>
      </c>
      <c r="BX6" s="12"/>
      <c r="BY6" s="2"/>
      <c r="BZ6" s="3"/>
      <c r="CA6" s="3"/>
      <c r="CB6" s="3"/>
      <c r="CC6" s="3"/>
      <c r="CD6" s="3"/>
      <c r="CE6" s="6">
        <f t="shared" si="25"/>
        <v>0</v>
      </c>
      <c r="CF6" s="10">
        <f t="shared" si="26"/>
        <v>0</v>
      </c>
      <c r="CG6" s="3">
        <f t="shared" si="27"/>
        <v>0</v>
      </c>
      <c r="CH6" s="11">
        <f t="shared" si="28"/>
        <v>0</v>
      </c>
      <c r="CI6" s="12"/>
      <c r="CJ6" s="2"/>
      <c r="CK6" s="3"/>
      <c r="CL6" s="3"/>
      <c r="CM6" s="3"/>
      <c r="CN6" s="3"/>
      <c r="CO6" s="3"/>
      <c r="CP6" s="6">
        <f t="shared" si="29"/>
        <v>0</v>
      </c>
      <c r="CQ6" s="10">
        <f t="shared" si="30"/>
        <v>0</v>
      </c>
      <c r="CR6" s="3">
        <f t="shared" si="31"/>
        <v>0</v>
      </c>
      <c r="CS6" s="11">
        <f t="shared" si="32"/>
        <v>0</v>
      </c>
      <c r="CT6" s="12"/>
      <c r="CU6" s="2"/>
      <c r="CV6" s="3"/>
      <c r="CW6" s="3"/>
      <c r="CX6" s="3"/>
      <c r="CY6" s="3"/>
      <c r="CZ6" s="3"/>
      <c r="DA6" s="6">
        <f t="shared" si="33"/>
        <v>0</v>
      </c>
      <c r="DB6" s="10">
        <f t="shared" si="34"/>
        <v>0</v>
      </c>
      <c r="DC6" s="3">
        <f t="shared" si="35"/>
        <v>0</v>
      </c>
      <c r="DD6" s="11">
        <f t="shared" si="36"/>
        <v>0</v>
      </c>
    </row>
    <row r="7" spans="1:108" ht="12.75">
      <c r="A7" s="5">
        <v>6</v>
      </c>
      <c r="B7" s="14">
        <v>5</v>
      </c>
      <c r="C7" s="8" t="s">
        <v>42</v>
      </c>
      <c r="D7" s="9" t="s">
        <v>37</v>
      </c>
      <c r="E7" s="9" t="s">
        <v>40</v>
      </c>
      <c r="F7" s="22">
        <f t="shared" si="0"/>
        <v>241.86</v>
      </c>
      <c r="G7" s="23">
        <f t="shared" si="1"/>
        <v>239.36</v>
      </c>
      <c r="H7" s="7">
        <f t="shared" si="2"/>
        <v>0</v>
      </c>
      <c r="I7" s="26">
        <f t="shared" si="3"/>
        <v>2.5</v>
      </c>
      <c r="J7" s="39">
        <f t="shared" si="4"/>
        <v>5</v>
      </c>
      <c r="K7" s="12">
        <v>58.69</v>
      </c>
      <c r="L7" s="2"/>
      <c r="M7" s="2"/>
      <c r="N7" s="2"/>
      <c r="O7" s="2"/>
      <c r="P7" s="2"/>
      <c r="Q7" s="2"/>
      <c r="R7" s="3">
        <v>5</v>
      </c>
      <c r="S7" s="3"/>
      <c r="T7" s="3"/>
      <c r="U7" s="3"/>
      <c r="V7" s="13"/>
      <c r="W7" s="6">
        <f t="shared" si="5"/>
        <v>58.69</v>
      </c>
      <c r="X7" s="10">
        <f t="shared" si="6"/>
        <v>2.5</v>
      </c>
      <c r="Y7" s="3">
        <f t="shared" si="7"/>
        <v>0</v>
      </c>
      <c r="Z7" s="11">
        <f t="shared" si="8"/>
        <v>61.19</v>
      </c>
      <c r="AA7" s="12">
        <v>56.28</v>
      </c>
      <c r="AB7" s="2"/>
      <c r="AC7" s="2"/>
      <c r="AD7" s="2"/>
      <c r="AE7" s="3">
        <v>0</v>
      </c>
      <c r="AF7" s="3"/>
      <c r="AG7" s="3"/>
      <c r="AH7" s="3"/>
      <c r="AI7" s="3"/>
      <c r="AJ7" s="6">
        <f t="shared" si="9"/>
        <v>56.28</v>
      </c>
      <c r="AK7" s="10">
        <f t="shared" si="10"/>
        <v>0</v>
      </c>
      <c r="AL7" s="3">
        <f t="shared" si="11"/>
        <v>0</v>
      </c>
      <c r="AM7" s="11">
        <f t="shared" si="12"/>
        <v>56.28</v>
      </c>
      <c r="AN7" s="12">
        <v>54.4</v>
      </c>
      <c r="AO7" s="2"/>
      <c r="AP7" s="2"/>
      <c r="AQ7" s="3">
        <v>0</v>
      </c>
      <c r="AR7" s="3"/>
      <c r="AS7" s="3"/>
      <c r="AT7" s="3"/>
      <c r="AU7" s="3"/>
      <c r="AV7" s="6">
        <f t="shared" si="13"/>
        <v>54.4</v>
      </c>
      <c r="AW7" s="10">
        <f t="shared" si="14"/>
        <v>0</v>
      </c>
      <c r="AX7" s="3">
        <f t="shared" si="15"/>
        <v>0</v>
      </c>
      <c r="AY7" s="11">
        <f t="shared" si="16"/>
        <v>54.4</v>
      </c>
      <c r="AZ7" s="12">
        <v>69.99</v>
      </c>
      <c r="BA7" s="2"/>
      <c r="BB7" s="2"/>
      <c r="BC7" s="3">
        <v>0</v>
      </c>
      <c r="BD7" s="3"/>
      <c r="BE7" s="3"/>
      <c r="BF7" s="3"/>
      <c r="BG7" s="3"/>
      <c r="BH7" s="6">
        <f t="shared" si="17"/>
        <v>69.99</v>
      </c>
      <c r="BI7" s="10">
        <f t="shared" si="18"/>
        <v>0</v>
      </c>
      <c r="BJ7" s="3">
        <f t="shared" si="19"/>
        <v>0</v>
      </c>
      <c r="BK7" s="11">
        <f t="shared" si="20"/>
        <v>69.99</v>
      </c>
      <c r="BL7" s="12"/>
      <c r="BM7" s="2"/>
      <c r="BN7" s="2"/>
      <c r="BO7" s="3"/>
      <c r="BP7" s="3"/>
      <c r="BQ7" s="3"/>
      <c r="BR7" s="3"/>
      <c r="BS7" s="3"/>
      <c r="BT7" s="6">
        <f t="shared" si="21"/>
        <v>0</v>
      </c>
      <c r="BU7" s="10">
        <f t="shared" si="22"/>
        <v>0</v>
      </c>
      <c r="BV7" s="3">
        <f t="shared" si="23"/>
        <v>0</v>
      </c>
      <c r="BW7" s="11">
        <f t="shared" si="24"/>
        <v>0</v>
      </c>
      <c r="BX7" s="12"/>
      <c r="BY7" s="2"/>
      <c r="BZ7" s="3"/>
      <c r="CA7" s="3"/>
      <c r="CB7" s="3"/>
      <c r="CC7" s="3"/>
      <c r="CD7" s="3"/>
      <c r="CE7" s="6">
        <f t="shared" si="25"/>
        <v>0</v>
      </c>
      <c r="CF7" s="10">
        <f t="shared" si="26"/>
        <v>0</v>
      </c>
      <c r="CG7" s="3">
        <f t="shared" si="27"/>
        <v>0</v>
      </c>
      <c r="CH7" s="11">
        <f t="shared" si="28"/>
        <v>0</v>
      </c>
      <c r="CI7" s="12"/>
      <c r="CJ7" s="2"/>
      <c r="CK7" s="3"/>
      <c r="CL7" s="3"/>
      <c r="CM7" s="3"/>
      <c r="CN7" s="3"/>
      <c r="CO7" s="3"/>
      <c r="CP7" s="6">
        <f t="shared" si="29"/>
        <v>0</v>
      </c>
      <c r="CQ7" s="10">
        <f t="shared" si="30"/>
        <v>0</v>
      </c>
      <c r="CR7" s="3">
        <f t="shared" si="31"/>
        <v>0</v>
      </c>
      <c r="CS7" s="11">
        <f t="shared" si="32"/>
        <v>0</v>
      </c>
      <c r="CT7" s="12"/>
      <c r="CU7" s="2"/>
      <c r="CV7" s="3"/>
      <c r="CW7" s="3"/>
      <c r="CX7" s="3"/>
      <c r="CY7" s="3"/>
      <c r="CZ7" s="3"/>
      <c r="DA7" s="6">
        <f t="shared" si="33"/>
        <v>0</v>
      </c>
      <c r="DB7" s="10">
        <f t="shared" si="34"/>
        <v>0</v>
      </c>
      <c r="DC7" s="3">
        <f t="shared" si="35"/>
        <v>0</v>
      </c>
      <c r="DD7" s="11">
        <f t="shared" si="36"/>
        <v>0</v>
      </c>
    </row>
    <row r="8" spans="1:108" ht="12.75">
      <c r="A8" s="5">
        <v>7</v>
      </c>
      <c r="B8" s="14">
        <v>6</v>
      </c>
      <c r="C8" s="8" t="s">
        <v>35</v>
      </c>
      <c r="D8" s="9" t="s">
        <v>36</v>
      </c>
      <c r="E8" s="9" t="s">
        <v>40</v>
      </c>
      <c r="F8" s="22">
        <f t="shared" si="0"/>
        <v>242.35</v>
      </c>
      <c r="G8" s="23">
        <f t="shared" si="1"/>
        <v>231.35</v>
      </c>
      <c r="H8" s="7">
        <f t="shared" si="2"/>
        <v>5</v>
      </c>
      <c r="I8" s="26">
        <f t="shared" si="3"/>
        <v>6</v>
      </c>
      <c r="J8" s="27">
        <f t="shared" si="4"/>
        <v>12</v>
      </c>
      <c r="K8" s="12">
        <v>59.77</v>
      </c>
      <c r="L8" s="2"/>
      <c r="M8" s="2"/>
      <c r="N8" s="2"/>
      <c r="O8" s="2"/>
      <c r="P8" s="2"/>
      <c r="Q8" s="2"/>
      <c r="R8" s="3">
        <v>0</v>
      </c>
      <c r="S8" s="3"/>
      <c r="T8" s="3"/>
      <c r="U8" s="3"/>
      <c r="V8" s="13"/>
      <c r="W8" s="6">
        <f t="shared" si="5"/>
        <v>59.77</v>
      </c>
      <c r="X8" s="10">
        <f t="shared" si="6"/>
        <v>0</v>
      </c>
      <c r="Y8" s="3">
        <f t="shared" si="7"/>
        <v>0</v>
      </c>
      <c r="Z8" s="11">
        <f t="shared" si="8"/>
        <v>59.77</v>
      </c>
      <c r="AA8" s="12">
        <v>58.8</v>
      </c>
      <c r="AB8" s="2"/>
      <c r="AC8" s="2"/>
      <c r="AD8" s="2"/>
      <c r="AE8" s="3">
        <v>6</v>
      </c>
      <c r="AF8" s="3"/>
      <c r="AG8" s="3"/>
      <c r="AH8" s="3"/>
      <c r="AI8" s="3"/>
      <c r="AJ8" s="6">
        <f t="shared" si="9"/>
        <v>58.8</v>
      </c>
      <c r="AK8" s="10">
        <f t="shared" si="10"/>
        <v>3</v>
      </c>
      <c r="AL8" s="3">
        <f t="shared" si="11"/>
        <v>0</v>
      </c>
      <c r="AM8" s="11">
        <f t="shared" si="12"/>
        <v>61.8</v>
      </c>
      <c r="AN8" s="12">
        <v>50.62</v>
      </c>
      <c r="AO8" s="2"/>
      <c r="AP8" s="2"/>
      <c r="AQ8" s="3">
        <v>0</v>
      </c>
      <c r="AR8" s="3"/>
      <c r="AS8" s="3"/>
      <c r="AT8" s="3"/>
      <c r="AU8" s="3"/>
      <c r="AV8" s="6">
        <f t="shared" si="13"/>
        <v>50.62</v>
      </c>
      <c r="AW8" s="10">
        <f t="shared" si="14"/>
        <v>0</v>
      </c>
      <c r="AX8" s="3">
        <f t="shared" si="15"/>
        <v>0</v>
      </c>
      <c r="AY8" s="11">
        <f t="shared" si="16"/>
        <v>50.62</v>
      </c>
      <c r="AZ8" s="12">
        <v>62.16</v>
      </c>
      <c r="BA8" s="2"/>
      <c r="BB8" s="2"/>
      <c r="BC8" s="3">
        <v>6</v>
      </c>
      <c r="BD8" s="3"/>
      <c r="BE8" s="3">
        <v>1</v>
      </c>
      <c r="BF8" s="3"/>
      <c r="BG8" s="3"/>
      <c r="BH8" s="6">
        <f t="shared" si="17"/>
        <v>62.16</v>
      </c>
      <c r="BI8" s="10">
        <f t="shared" si="18"/>
        <v>3</v>
      </c>
      <c r="BJ8" s="3">
        <f t="shared" si="19"/>
        <v>5</v>
      </c>
      <c r="BK8" s="11">
        <f t="shared" si="20"/>
        <v>70.16</v>
      </c>
      <c r="BL8" s="12"/>
      <c r="BM8" s="2"/>
      <c r="BN8" s="2"/>
      <c r="BO8" s="3"/>
      <c r="BP8" s="3"/>
      <c r="BQ8" s="3"/>
      <c r="BR8" s="3"/>
      <c r="BS8" s="3"/>
      <c r="BT8" s="6">
        <f t="shared" si="21"/>
        <v>0</v>
      </c>
      <c r="BU8" s="10">
        <f t="shared" si="22"/>
        <v>0</v>
      </c>
      <c r="BV8" s="3">
        <f t="shared" si="23"/>
        <v>0</v>
      </c>
      <c r="BW8" s="11">
        <f t="shared" si="24"/>
        <v>0</v>
      </c>
      <c r="BX8" s="12"/>
      <c r="BY8" s="2"/>
      <c r="BZ8" s="3"/>
      <c r="CA8" s="3"/>
      <c r="CB8" s="3"/>
      <c r="CC8" s="3"/>
      <c r="CD8" s="3"/>
      <c r="CE8" s="6">
        <f t="shared" si="25"/>
        <v>0</v>
      </c>
      <c r="CF8" s="10">
        <f t="shared" si="26"/>
        <v>0</v>
      </c>
      <c r="CG8" s="3">
        <f t="shared" si="27"/>
        <v>0</v>
      </c>
      <c r="CH8" s="11">
        <f t="shared" si="28"/>
        <v>0</v>
      </c>
      <c r="CI8" s="12"/>
      <c r="CJ8" s="2"/>
      <c r="CK8" s="3"/>
      <c r="CL8" s="3"/>
      <c r="CM8" s="3"/>
      <c r="CN8" s="3"/>
      <c r="CO8" s="3"/>
      <c r="CP8" s="6">
        <f t="shared" si="29"/>
        <v>0</v>
      </c>
      <c r="CQ8" s="10">
        <f t="shared" si="30"/>
        <v>0</v>
      </c>
      <c r="CR8" s="3">
        <f t="shared" si="31"/>
        <v>0</v>
      </c>
      <c r="CS8" s="11">
        <f t="shared" si="32"/>
        <v>0</v>
      </c>
      <c r="CT8" s="12"/>
      <c r="CU8" s="2"/>
      <c r="CV8" s="3"/>
      <c r="CW8" s="3"/>
      <c r="CX8" s="3"/>
      <c r="CY8" s="3"/>
      <c r="CZ8" s="3"/>
      <c r="DA8" s="6">
        <f t="shared" si="33"/>
        <v>0</v>
      </c>
      <c r="DB8" s="10">
        <f t="shared" si="34"/>
        <v>0</v>
      </c>
      <c r="DC8" s="3">
        <f t="shared" si="35"/>
        <v>0</v>
      </c>
      <c r="DD8" s="11">
        <f t="shared" si="36"/>
        <v>0</v>
      </c>
    </row>
    <row r="9" spans="1:108" ht="12.75">
      <c r="A9" s="5">
        <v>8</v>
      </c>
      <c r="B9" s="14">
        <v>7</v>
      </c>
      <c r="C9" s="32" t="s">
        <v>43</v>
      </c>
      <c r="D9" s="33" t="s">
        <v>36</v>
      </c>
      <c r="E9" s="9" t="s">
        <v>40</v>
      </c>
      <c r="F9" s="22">
        <f t="shared" si="0"/>
        <v>244.3</v>
      </c>
      <c r="G9" s="23">
        <f t="shared" si="1"/>
        <v>241.8</v>
      </c>
      <c r="H9" s="7">
        <f t="shared" si="2"/>
        <v>0</v>
      </c>
      <c r="I9" s="26">
        <f t="shared" si="3"/>
        <v>2.5</v>
      </c>
      <c r="J9" s="39">
        <f t="shared" si="4"/>
        <v>5</v>
      </c>
      <c r="K9" s="12">
        <v>82.41</v>
      </c>
      <c r="L9" s="2"/>
      <c r="M9" s="2"/>
      <c r="N9" s="2"/>
      <c r="O9" s="2"/>
      <c r="P9" s="2"/>
      <c r="Q9" s="2"/>
      <c r="R9" s="3">
        <v>5</v>
      </c>
      <c r="S9" s="3"/>
      <c r="T9" s="3"/>
      <c r="U9" s="3"/>
      <c r="V9" s="13"/>
      <c r="W9" s="6">
        <f t="shared" si="5"/>
        <v>82.41</v>
      </c>
      <c r="X9" s="10">
        <f t="shared" si="6"/>
        <v>2.5</v>
      </c>
      <c r="Y9" s="3">
        <f t="shared" si="7"/>
        <v>0</v>
      </c>
      <c r="Z9" s="45">
        <f t="shared" si="8"/>
        <v>84.91</v>
      </c>
      <c r="AA9" s="12">
        <v>63.7</v>
      </c>
      <c r="AB9" s="2"/>
      <c r="AC9" s="2"/>
      <c r="AD9" s="2"/>
      <c r="AE9" s="3">
        <v>0</v>
      </c>
      <c r="AF9" s="3"/>
      <c r="AG9" s="3"/>
      <c r="AH9" s="3"/>
      <c r="AI9" s="3"/>
      <c r="AJ9" s="6">
        <f t="shared" si="9"/>
        <v>63.7</v>
      </c>
      <c r="AK9" s="10">
        <f t="shared" si="10"/>
        <v>0</v>
      </c>
      <c r="AL9" s="3">
        <f t="shared" si="11"/>
        <v>0</v>
      </c>
      <c r="AM9" s="37">
        <f t="shared" si="12"/>
        <v>63.7</v>
      </c>
      <c r="AN9" s="12">
        <v>43.05</v>
      </c>
      <c r="AO9" s="2"/>
      <c r="AP9" s="2"/>
      <c r="AQ9" s="3">
        <v>0</v>
      </c>
      <c r="AR9" s="3"/>
      <c r="AS9" s="3"/>
      <c r="AT9" s="3"/>
      <c r="AU9" s="3"/>
      <c r="AV9" s="6">
        <f t="shared" si="13"/>
        <v>43.05</v>
      </c>
      <c r="AW9" s="10">
        <f t="shared" si="14"/>
        <v>0</v>
      </c>
      <c r="AX9" s="3">
        <f t="shared" si="15"/>
        <v>0</v>
      </c>
      <c r="AY9" s="37">
        <f t="shared" si="16"/>
        <v>43.05</v>
      </c>
      <c r="AZ9" s="12">
        <v>52.64</v>
      </c>
      <c r="BA9" s="2"/>
      <c r="BB9" s="2"/>
      <c r="BC9" s="3">
        <v>0</v>
      </c>
      <c r="BD9" s="3"/>
      <c r="BE9" s="3"/>
      <c r="BF9" s="3"/>
      <c r="BG9" s="3"/>
      <c r="BH9" s="6">
        <f t="shared" si="17"/>
        <v>52.64</v>
      </c>
      <c r="BI9" s="10">
        <f t="shared" si="18"/>
        <v>0</v>
      </c>
      <c r="BJ9" s="3">
        <f t="shared" si="19"/>
        <v>0</v>
      </c>
      <c r="BK9" s="11">
        <f t="shared" si="20"/>
        <v>52.64</v>
      </c>
      <c r="BL9" s="12"/>
      <c r="BM9" s="2"/>
      <c r="BN9" s="2"/>
      <c r="BO9" s="3"/>
      <c r="BP9" s="3"/>
      <c r="BQ9" s="3"/>
      <c r="BR9" s="3"/>
      <c r="BS9" s="3"/>
      <c r="BT9" s="6">
        <f t="shared" si="21"/>
        <v>0</v>
      </c>
      <c r="BU9" s="10">
        <f t="shared" si="22"/>
        <v>0</v>
      </c>
      <c r="BV9" s="3">
        <f t="shared" si="23"/>
        <v>0</v>
      </c>
      <c r="BW9" s="37">
        <f t="shared" si="24"/>
        <v>0</v>
      </c>
      <c r="BX9" s="12"/>
      <c r="BY9" s="2"/>
      <c r="BZ9" s="3"/>
      <c r="CA9" s="3"/>
      <c r="CB9" s="3"/>
      <c r="CC9" s="3"/>
      <c r="CD9" s="3"/>
      <c r="CE9" s="6">
        <f t="shared" si="25"/>
        <v>0</v>
      </c>
      <c r="CF9" s="10">
        <f t="shared" si="26"/>
        <v>0</v>
      </c>
      <c r="CG9" s="3">
        <f t="shared" si="27"/>
        <v>0</v>
      </c>
      <c r="CH9" s="11">
        <f t="shared" si="28"/>
        <v>0</v>
      </c>
      <c r="CI9" s="12"/>
      <c r="CJ9" s="2"/>
      <c r="CK9" s="3"/>
      <c r="CL9" s="3"/>
      <c r="CM9" s="3"/>
      <c r="CN9" s="3"/>
      <c r="CO9" s="3"/>
      <c r="CP9" s="6">
        <f t="shared" si="29"/>
        <v>0</v>
      </c>
      <c r="CQ9" s="10">
        <f t="shared" si="30"/>
        <v>0</v>
      </c>
      <c r="CR9" s="3">
        <f t="shared" si="31"/>
        <v>0</v>
      </c>
      <c r="CS9" s="11">
        <f t="shared" si="32"/>
        <v>0</v>
      </c>
      <c r="CT9" s="12"/>
      <c r="CU9" s="2"/>
      <c r="CV9" s="3"/>
      <c r="CW9" s="3"/>
      <c r="CX9" s="3"/>
      <c r="CY9" s="3"/>
      <c r="CZ9" s="3"/>
      <c r="DA9" s="6">
        <f t="shared" si="33"/>
        <v>0</v>
      </c>
      <c r="DB9" s="10">
        <f t="shared" si="34"/>
        <v>0</v>
      </c>
      <c r="DC9" s="3">
        <f t="shared" si="35"/>
        <v>0</v>
      </c>
      <c r="DD9" s="11">
        <f t="shared" si="36"/>
        <v>0</v>
      </c>
    </row>
    <row r="10" spans="1:108" ht="12.75">
      <c r="A10" s="5">
        <v>10</v>
      </c>
      <c r="B10" s="14">
        <v>8</v>
      </c>
      <c r="C10" s="8" t="s">
        <v>38</v>
      </c>
      <c r="D10" s="9" t="s">
        <v>39</v>
      </c>
      <c r="E10" s="9" t="s">
        <v>40</v>
      </c>
      <c r="F10" s="22">
        <f t="shared" si="0"/>
        <v>315.65</v>
      </c>
      <c r="G10" s="23">
        <f t="shared" si="1"/>
        <v>315.15</v>
      </c>
      <c r="H10" s="7">
        <f t="shared" si="2"/>
        <v>0</v>
      </c>
      <c r="I10" s="26">
        <f t="shared" si="3"/>
        <v>0.5</v>
      </c>
      <c r="J10" s="27">
        <f t="shared" si="4"/>
        <v>1</v>
      </c>
      <c r="K10" s="12">
        <v>59.22</v>
      </c>
      <c r="L10" s="2"/>
      <c r="M10" s="41"/>
      <c r="N10" s="2"/>
      <c r="O10" s="2"/>
      <c r="P10" s="2"/>
      <c r="Q10" s="2"/>
      <c r="R10" s="3">
        <v>0</v>
      </c>
      <c r="S10" s="3"/>
      <c r="T10" s="3"/>
      <c r="U10" s="3"/>
      <c r="V10" s="13"/>
      <c r="W10" s="6">
        <f t="shared" si="5"/>
        <v>59.22</v>
      </c>
      <c r="X10" s="10">
        <f t="shared" si="6"/>
        <v>0</v>
      </c>
      <c r="Y10" s="3">
        <f t="shared" si="7"/>
        <v>0</v>
      </c>
      <c r="Z10" s="11">
        <f t="shared" si="8"/>
        <v>59.22</v>
      </c>
      <c r="AA10" s="34">
        <v>84.33</v>
      </c>
      <c r="AB10" s="2"/>
      <c r="AC10" s="2"/>
      <c r="AD10" s="2"/>
      <c r="AE10" s="3">
        <v>0</v>
      </c>
      <c r="AF10" s="3"/>
      <c r="AG10" s="3"/>
      <c r="AH10" s="3"/>
      <c r="AI10" s="3"/>
      <c r="AJ10" s="6">
        <f t="shared" si="9"/>
        <v>84.33</v>
      </c>
      <c r="AK10" s="10">
        <f t="shared" si="10"/>
        <v>0</v>
      </c>
      <c r="AL10" s="3">
        <f t="shared" si="11"/>
        <v>0</v>
      </c>
      <c r="AM10" s="11">
        <f t="shared" si="12"/>
        <v>84.33</v>
      </c>
      <c r="AN10" s="12">
        <v>67.58</v>
      </c>
      <c r="AO10" s="2"/>
      <c r="AP10" s="2"/>
      <c r="AQ10" s="3">
        <v>0</v>
      </c>
      <c r="AR10" s="3"/>
      <c r="AS10" s="3"/>
      <c r="AT10" s="3"/>
      <c r="AU10" s="3"/>
      <c r="AV10" s="6">
        <f t="shared" si="13"/>
        <v>67.58</v>
      </c>
      <c r="AW10" s="10">
        <f t="shared" si="14"/>
        <v>0</v>
      </c>
      <c r="AX10" s="3">
        <f t="shared" si="15"/>
        <v>0</v>
      </c>
      <c r="AY10" s="11">
        <f t="shared" si="16"/>
        <v>67.58</v>
      </c>
      <c r="AZ10" s="12">
        <v>104.02</v>
      </c>
      <c r="BA10" s="2"/>
      <c r="BB10" s="2"/>
      <c r="BC10" s="3">
        <v>1</v>
      </c>
      <c r="BD10" s="3"/>
      <c r="BE10" s="3"/>
      <c r="BF10" s="3"/>
      <c r="BG10" s="3"/>
      <c r="BH10" s="6">
        <f t="shared" si="17"/>
        <v>104.02</v>
      </c>
      <c r="BI10" s="10">
        <f t="shared" si="18"/>
        <v>0.5</v>
      </c>
      <c r="BJ10" s="3">
        <f t="shared" si="19"/>
        <v>0</v>
      </c>
      <c r="BK10" s="11">
        <f t="shared" si="20"/>
        <v>104.52</v>
      </c>
      <c r="BL10" s="12"/>
      <c r="BM10" s="2"/>
      <c r="BN10" s="2"/>
      <c r="BO10" s="3"/>
      <c r="BP10" s="3"/>
      <c r="BQ10" s="3"/>
      <c r="BR10" s="3"/>
      <c r="BS10" s="3"/>
      <c r="BT10" s="6">
        <f t="shared" si="21"/>
        <v>0</v>
      </c>
      <c r="BU10" s="10">
        <f t="shared" si="22"/>
        <v>0</v>
      </c>
      <c r="BV10" s="3">
        <f t="shared" si="23"/>
        <v>0</v>
      </c>
      <c r="BW10" s="11">
        <f t="shared" si="24"/>
        <v>0</v>
      </c>
      <c r="BX10" s="12"/>
      <c r="BY10" s="2"/>
      <c r="BZ10" s="3"/>
      <c r="CA10" s="3"/>
      <c r="CB10" s="3"/>
      <c r="CC10" s="3"/>
      <c r="CD10" s="3"/>
      <c r="CE10" s="6">
        <f t="shared" si="25"/>
        <v>0</v>
      </c>
      <c r="CF10" s="10">
        <f t="shared" si="26"/>
        <v>0</v>
      </c>
      <c r="CG10" s="3">
        <f t="shared" si="27"/>
        <v>0</v>
      </c>
      <c r="CH10" s="11">
        <f t="shared" si="28"/>
        <v>0</v>
      </c>
      <c r="CI10" s="12"/>
      <c r="CJ10" s="2"/>
      <c r="CK10" s="3"/>
      <c r="CL10" s="3"/>
      <c r="CM10" s="3"/>
      <c r="CN10" s="3"/>
      <c r="CO10" s="3"/>
      <c r="CP10" s="6">
        <f t="shared" si="29"/>
        <v>0</v>
      </c>
      <c r="CQ10" s="10">
        <f t="shared" si="30"/>
        <v>0</v>
      </c>
      <c r="CR10" s="3">
        <f t="shared" si="31"/>
        <v>0</v>
      </c>
      <c r="CS10" s="11">
        <f t="shared" si="32"/>
        <v>0</v>
      </c>
      <c r="CT10" s="12"/>
      <c r="CU10" s="2"/>
      <c r="CV10" s="3"/>
      <c r="CW10" s="3"/>
      <c r="CX10" s="3"/>
      <c r="CY10" s="3"/>
      <c r="CZ10" s="3"/>
      <c r="DA10" s="6">
        <f t="shared" si="33"/>
        <v>0</v>
      </c>
      <c r="DB10" s="10">
        <f t="shared" si="34"/>
        <v>0</v>
      </c>
      <c r="DC10" s="3">
        <f t="shared" si="35"/>
        <v>0</v>
      </c>
      <c r="DD10" s="11">
        <f t="shared" si="36"/>
        <v>0</v>
      </c>
    </row>
    <row r="11" spans="1:108" ht="12.75">
      <c r="A11" s="5">
        <v>12</v>
      </c>
      <c r="B11" s="14">
        <v>9</v>
      </c>
      <c r="C11" s="32" t="s">
        <v>45</v>
      </c>
      <c r="D11" s="33" t="s">
        <v>46</v>
      </c>
      <c r="E11" s="43" t="s">
        <v>40</v>
      </c>
      <c r="F11" s="44">
        <f t="shared" si="0"/>
        <v>355.49</v>
      </c>
      <c r="G11" s="23">
        <f t="shared" si="1"/>
        <v>350.49</v>
      </c>
      <c r="H11" s="7">
        <f t="shared" si="2"/>
        <v>0</v>
      </c>
      <c r="I11" s="26">
        <f t="shared" si="3"/>
        <v>5</v>
      </c>
      <c r="J11" s="39">
        <f t="shared" si="4"/>
        <v>10</v>
      </c>
      <c r="K11" s="12">
        <v>105</v>
      </c>
      <c r="L11" s="2"/>
      <c r="M11" s="2"/>
      <c r="N11" s="2"/>
      <c r="O11" s="2"/>
      <c r="P11" s="2"/>
      <c r="Q11" s="2"/>
      <c r="R11" s="3">
        <v>0</v>
      </c>
      <c r="S11" s="3"/>
      <c r="T11" s="3"/>
      <c r="U11" s="3"/>
      <c r="V11" s="13"/>
      <c r="W11" s="6">
        <f t="shared" si="5"/>
        <v>105</v>
      </c>
      <c r="X11" s="10">
        <f t="shared" si="6"/>
        <v>0</v>
      </c>
      <c r="Y11" s="3">
        <f t="shared" si="7"/>
        <v>0</v>
      </c>
      <c r="Z11" s="11">
        <f t="shared" si="8"/>
        <v>105</v>
      </c>
      <c r="AA11" s="12">
        <v>79.4</v>
      </c>
      <c r="AB11" s="2"/>
      <c r="AC11" s="2"/>
      <c r="AD11" s="2"/>
      <c r="AE11" s="3">
        <v>2</v>
      </c>
      <c r="AF11" s="3"/>
      <c r="AG11" s="3"/>
      <c r="AH11" s="3"/>
      <c r="AI11" s="3"/>
      <c r="AJ11" s="6">
        <f t="shared" si="9"/>
        <v>79.4</v>
      </c>
      <c r="AK11" s="10">
        <f t="shared" si="10"/>
        <v>1</v>
      </c>
      <c r="AL11" s="3">
        <f t="shared" si="11"/>
        <v>0</v>
      </c>
      <c r="AM11" s="11">
        <f t="shared" si="12"/>
        <v>80.4</v>
      </c>
      <c r="AN11" s="12">
        <v>100.87</v>
      </c>
      <c r="AO11" s="2"/>
      <c r="AP11" s="2"/>
      <c r="AQ11" s="3">
        <v>5</v>
      </c>
      <c r="AR11" s="3"/>
      <c r="AS11" s="3"/>
      <c r="AT11" s="3"/>
      <c r="AU11" s="3"/>
      <c r="AV11" s="6">
        <f t="shared" si="13"/>
        <v>100.87</v>
      </c>
      <c r="AW11" s="10">
        <f t="shared" si="14"/>
        <v>2.5</v>
      </c>
      <c r="AX11" s="3">
        <f t="shared" si="15"/>
        <v>0</v>
      </c>
      <c r="AY11" s="11">
        <f t="shared" si="16"/>
        <v>103.37</v>
      </c>
      <c r="AZ11" s="12">
        <v>65.22</v>
      </c>
      <c r="BA11" s="2"/>
      <c r="BB11" s="2"/>
      <c r="BC11" s="3">
        <v>3</v>
      </c>
      <c r="BD11" s="3"/>
      <c r="BE11" s="3"/>
      <c r="BF11" s="3"/>
      <c r="BG11" s="3"/>
      <c r="BH11" s="6">
        <f t="shared" si="17"/>
        <v>65.22</v>
      </c>
      <c r="BI11" s="10">
        <f t="shared" si="18"/>
        <v>1.5</v>
      </c>
      <c r="BJ11" s="3">
        <f t="shared" si="19"/>
        <v>0</v>
      </c>
      <c r="BK11" s="11">
        <f t="shared" si="20"/>
        <v>66.72</v>
      </c>
      <c r="BL11" s="12"/>
      <c r="BM11" s="2"/>
      <c r="BN11" s="2"/>
      <c r="BO11" s="3"/>
      <c r="BP11" s="3"/>
      <c r="BQ11" s="3"/>
      <c r="BR11" s="3"/>
      <c r="BS11" s="3"/>
      <c r="BT11" s="6">
        <f t="shared" si="21"/>
        <v>0</v>
      </c>
      <c r="BU11" s="10">
        <f t="shared" si="22"/>
        <v>0</v>
      </c>
      <c r="BV11" s="3">
        <f t="shared" si="23"/>
        <v>0</v>
      </c>
      <c r="BW11" s="11">
        <f t="shared" si="24"/>
        <v>0</v>
      </c>
      <c r="BX11" s="12"/>
      <c r="BY11" s="2"/>
      <c r="BZ11" s="3"/>
      <c r="CA11" s="3"/>
      <c r="CB11" s="3"/>
      <c r="CC11" s="3"/>
      <c r="CD11" s="3"/>
      <c r="CE11" s="6">
        <f t="shared" si="25"/>
        <v>0</v>
      </c>
      <c r="CF11" s="10">
        <f t="shared" si="26"/>
        <v>0</v>
      </c>
      <c r="CG11" s="3">
        <f t="shared" si="27"/>
        <v>0</v>
      </c>
      <c r="CH11" s="11">
        <f t="shared" si="28"/>
        <v>0</v>
      </c>
      <c r="CI11" s="12"/>
      <c r="CJ11" s="2"/>
      <c r="CK11" s="3"/>
      <c r="CL11" s="3"/>
      <c r="CM11" s="3"/>
      <c r="CN11" s="3"/>
      <c r="CO11" s="3"/>
      <c r="CP11" s="6">
        <f t="shared" si="29"/>
        <v>0</v>
      </c>
      <c r="CQ11" s="10">
        <f t="shared" si="30"/>
        <v>0</v>
      </c>
      <c r="CR11" s="3">
        <f t="shared" si="31"/>
        <v>0</v>
      </c>
      <c r="CS11" s="11">
        <f t="shared" si="32"/>
        <v>0</v>
      </c>
      <c r="CT11" s="12"/>
      <c r="CU11" s="2"/>
      <c r="CV11" s="3"/>
      <c r="CW11" s="3"/>
      <c r="CX11" s="3"/>
      <c r="CY11" s="3"/>
      <c r="CZ11" s="3"/>
      <c r="DA11" s="6">
        <f t="shared" si="33"/>
        <v>0</v>
      </c>
      <c r="DB11" s="10">
        <f t="shared" si="34"/>
        <v>0</v>
      </c>
      <c r="DC11" s="3">
        <f t="shared" si="35"/>
        <v>0</v>
      </c>
      <c r="DD11" s="11">
        <f t="shared" si="36"/>
        <v>0</v>
      </c>
    </row>
    <row r="12" spans="1:108" ht="12.75">
      <c r="A12" s="5">
        <v>13</v>
      </c>
      <c r="B12" s="14">
        <v>10</v>
      </c>
      <c r="C12" s="32" t="s">
        <v>52</v>
      </c>
      <c r="D12" s="33" t="s">
        <v>37</v>
      </c>
      <c r="E12" s="9" t="s">
        <v>40</v>
      </c>
      <c r="F12" s="22">
        <f t="shared" si="0"/>
        <v>368.95</v>
      </c>
      <c r="G12" s="23">
        <f t="shared" si="1"/>
        <v>359.45</v>
      </c>
      <c r="H12" s="7">
        <f t="shared" si="2"/>
        <v>3</v>
      </c>
      <c r="I12" s="26">
        <f t="shared" si="3"/>
        <v>6.5</v>
      </c>
      <c r="J12" s="39">
        <f t="shared" si="4"/>
        <v>13</v>
      </c>
      <c r="K12" s="12">
        <v>86.53</v>
      </c>
      <c r="L12" s="2"/>
      <c r="M12" s="2"/>
      <c r="N12" s="2"/>
      <c r="O12" s="2"/>
      <c r="P12" s="2"/>
      <c r="Q12" s="2"/>
      <c r="R12" s="3">
        <v>5</v>
      </c>
      <c r="S12" s="3"/>
      <c r="T12" s="3"/>
      <c r="U12" s="3"/>
      <c r="V12" s="13"/>
      <c r="W12" s="6">
        <f t="shared" si="5"/>
        <v>86.53</v>
      </c>
      <c r="X12" s="10">
        <f t="shared" si="6"/>
        <v>2.5</v>
      </c>
      <c r="Y12" s="3">
        <f t="shared" si="7"/>
        <v>0</v>
      </c>
      <c r="Z12" s="11">
        <f t="shared" si="8"/>
        <v>89.03</v>
      </c>
      <c r="AA12" s="12">
        <v>101.86</v>
      </c>
      <c r="AB12" s="2"/>
      <c r="AC12" s="2"/>
      <c r="AD12" s="2"/>
      <c r="AE12" s="3">
        <v>2</v>
      </c>
      <c r="AF12" s="3">
        <v>1</v>
      </c>
      <c r="AG12" s="3"/>
      <c r="AH12" s="3"/>
      <c r="AI12" s="3"/>
      <c r="AJ12" s="6">
        <f t="shared" si="9"/>
        <v>101.86</v>
      </c>
      <c r="AK12" s="10">
        <f t="shared" si="10"/>
        <v>1</v>
      </c>
      <c r="AL12" s="3">
        <f t="shared" si="11"/>
        <v>3</v>
      </c>
      <c r="AM12" s="11">
        <f t="shared" si="12"/>
        <v>105.86</v>
      </c>
      <c r="AN12" s="12">
        <v>81.49</v>
      </c>
      <c r="AO12" s="2"/>
      <c r="AP12" s="2"/>
      <c r="AQ12" s="3">
        <v>5</v>
      </c>
      <c r="AR12" s="3"/>
      <c r="AS12" s="3"/>
      <c r="AT12" s="3"/>
      <c r="AU12" s="3"/>
      <c r="AV12" s="6">
        <f t="shared" si="13"/>
        <v>81.49</v>
      </c>
      <c r="AW12" s="10">
        <f t="shared" si="14"/>
        <v>2.5</v>
      </c>
      <c r="AX12" s="3">
        <f t="shared" si="15"/>
        <v>0</v>
      </c>
      <c r="AY12" s="11">
        <f t="shared" si="16"/>
        <v>83.99</v>
      </c>
      <c r="AZ12" s="12">
        <v>89.57</v>
      </c>
      <c r="BA12" s="2"/>
      <c r="BB12" s="2"/>
      <c r="BC12" s="3">
        <v>1</v>
      </c>
      <c r="BD12" s="3"/>
      <c r="BE12" s="3"/>
      <c r="BF12" s="3"/>
      <c r="BG12" s="3"/>
      <c r="BH12" s="6">
        <f t="shared" si="17"/>
        <v>89.57</v>
      </c>
      <c r="BI12" s="10">
        <f t="shared" si="18"/>
        <v>0.5</v>
      </c>
      <c r="BJ12" s="3">
        <f t="shared" si="19"/>
        <v>0</v>
      </c>
      <c r="BK12" s="11">
        <f t="shared" si="20"/>
        <v>90.07</v>
      </c>
      <c r="BL12" s="12"/>
      <c r="BM12" s="2"/>
      <c r="BN12" s="2"/>
      <c r="BO12" s="3"/>
      <c r="BP12" s="3"/>
      <c r="BQ12" s="3"/>
      <c r="BR12" s="3"/>
      <c r="BS12" s="3"/>
      <c r="BT12" s="6">
        <f t="shared" si="21"/>
        <v>0</v>
      </c>
      <c r="BU12" s="10">
        <f t="shared" si="22"/>
        <v>0</v>
      </c>
      <c r="BV12" s="3">
        <f t="shared" si="23"/>
        <v>0</v>
      </c>
      <c r="BW12" s="11">
        <f t="shared" si="24"/>
        <v>0</v>
      </c>
      <c r="BX12" s="12"/>
      <c r="BY12" s="2"/>
      <c r="BZ12" s="3"/>
      <c r="CA12" s="3"/>
      <c r="CB12" s="3"/>
      <c r="CC12" s="3"/>
      <c r="CD12" s="3"/>
      <c r="CE12" s="6">
        <f t="shared" si="25"/>
        <v>0</v>
      </c>
      <c r="CF12" s="10">
        <f t="shared" si="26"/>
        <v>0</v>
      </c>
      <c r="CG12" s="3">
        <f t="shared" si="27"/>
        <v>0</v>
      </c>
      <c r="CH12" s="11">
        <f t="shared" si="28"/>
        <v>0</v>
      </c>
      <c r="CI12" s="12"/>
      <c r="CJ12" s="2"/>
      <c r="CK12" s="3"/>
      <c r="CL12" s="3"/>
      <c r="CM12" s="3"/>
      <c r="CN12" s="3"/>
      <c r="CO12" s="3"/>
      <c r="CP12" s="6">
        <f t="shared" si="29"/>
        <v>0</v>
      </c>
      <c r="CQ12" s="10">
        <f t="shared" si="30"/>
        <v>0</v>
      </c>
      <c r="CR12" s="3">
        <f t="shared" si="31"/>
        <v>0</v>
      </c>
      <c r="CS12" s="11">
        <f t="shared" si="32"/>
        <v>0</v>
      </c>
      <c r="CT12" s="12"/>
      <c r="CU12" s="2"/>
      <c r="CV12" s="3"/>
      <c r="CW12" s="3"/>
      <c r="CX12" s="3"/>
      <c r="CY12" s="3"/>
      <c r="CZ12" s="3"/>
      <c r="DA12" s="6">
        <f t="shared" si="33"/>
        <v>0</v>
      </c>
      <c r="DB12" s="10">
        <f t="shared" si="34"/>
        <v>0</v>
      </c>
      <c r="DC12" s="3">
        <f t="shared" si="35"/>
        <v>0</v>
      </c>
      <c r="DD12" s="11">
        <f t="shared" si="36"/>
        <v>0</v>
      </c>
    </row>
    <row r="13" ht="12.75">
      <c r="J13" s="40"/>
    </row>
    <row r="14" spans="1:108" ht="12.75">
      <c r="A14" s="5">
        <v>3</v>
      </c>
      <c r="B14" s="14">
        <v>1</v>
      </c>
      <c r="C14" s="32" t="s">
        <v>51</v>
      </c>
      <c r="D14" s="33" t="s">
        <v>39</v>
      </c>
      <c r="E14" s="53" t="s">
        <v>41</v>
      </c>
      <c r="F14" s="54">
        <f>G14+H14+I14</f>
        <v>215.91</v>
      </c>
      <c r="G14" s="23">
        <f>W14+AJ14+AV14+BH14+BT14+CE14+CP14+DA14</f>
        <v>214.91</v>
      </c>
      <c r="H14" s="7">
        <f>Y14+AL14+AX14+BJ14+BV14+CG14+CR14+DC14</f>
        <v>0</v>
      </c>
      <c r="I14" s="26">
        <f>J14/2</f>
        <v>1</v>
      </c>
      <c r="J14" s="39">
        <f>R14+AE14+AQ14+BC14+BO14+BZ14+CK14+CV14</f>
        <v>2</v>
      </c>
      <c r="K14" s="12">
        <v>47.28</v>
      </c>
      <c r="L14" s="2"/>
      <c r="M14" s="2"/>
      <c r="N14" s="2"/>
      <c r="O14" s="2"/>
      <c r="P14" s="2"/>
      <c r="Q14" s="2"/>
      <c r="R14" s="3">
        <v>0</v>
      </c>
      <c r="S14" s="3"/>
      <c r="T14" s="3"/>
      <c r="U14" s="3"/>
      <c r="V14" s="13"/>
      <c r="W14" s="6">
        <f>K14+L14+M14+N14+O14+P14+Q14</f>
        <v>47.28</v>
      </c>
      <c r="X14" s="10">
        <f>R14/2</f>
        <v>0</v>
      </c>
      <c r="Y14" s="3">
        <f>(S14*3)+(T14*5)+(U14*5)+(V14*20)</f>
        <v>0</v>
      </c>
      <c r="Z14" s="11">
        <f>W14+X14+Y14</f>
        <v>47.28</v>
      </c>
      <c r="AA14" s="12">
        <v>59.55</v>
      </c>
      <c r="AB14" s="2"/>
      <c r="AC14" s="2"/>
      <c r="AD14" s="2"/>
      <c r="AE14" s="3">
        <v>1</v>
      </c>
      <c r="AF14" s="3"/>
      <c r="AG14" s="3"/>
      <c r="AH14" s="3"/>
      <c r="AI14" s="3"/>
      <c r="AJ14" s="6">
        <f>AA14+AB14+AC14+AD14</f>
        <v>59.55</v>
      </c>
      <c r="AK14" s="10">
        <f>AE14/2</f>
        <v>0.5</v>
      </c>
      <c r="AL14" s="3">
        <f>(AF14*3)+(AG14*5)+(AH14*5)+(AI14*20)</f>
        <v>0</v>
      </c>
      <c r="AM14" s="11">
        <f>AJ14+AK14+AL14</f>
        <v>60.05</v>
      </c>
      <c r="AN14" s="12">
        <v>50.36</v>
      </c>
      <c r="AO14" s="2"/>
      <c r="AP14" s="2"/>
      <c r="AQ14" s="3">
        <v>0</v>
      </c>
      <c r="AR14" s="3"/>
      <c r="AS14" s="3"/>
      <c r="AT14" s="3"/>
      <c r="AU14" s="3"/>
      <c r="AV14" s="6">
        <f>AN14+AO14+AP14</f>
        <v>50.36</v>
      </c>
      <c r="AW14" s="10">
        <f>AQ14/2</f>
        <v>0</v>
      </c>
      <c r="AX14" s="3">
        <f>(AR14*3)+(AS14*5)+(AT14*5)+(AU14*20)</f>
        <v>0</v>
      </c>
      <c r="AY14" s="11">
        <f>AV14+AW14+AX14</f>
        <v>50.36</v>
      </c>
      <c r="AZ14" s="12">
        <v>57.72</v>
      </c>
      <c r="BA14" s="2"/>
      <c r="BB14" s="2"/>
      <c r="BC14" s="3">
        <v>1</v>
      </c>
      <c r="BD14" s="3"/>
      <c r="BE14" s="3"/>
      <c r="BF14" s="3"/>
      <c r="BG14" s="3"/>
      <c r="BH14" s="6">
        <f>AZ14+BA14+BB14</f>
        <v>57.72</v>
      </c>
      <c r="BI14" s="10">
        <f>BC14/2</f>
        <v>0.5</v>
      </c>
      <c r="BJ14" s="3">
        <f>(BD14*3)+(BE14*5)+(BF14*5)+(BG14*20)</f>
        <v>0</v>
      </c>
      <c r="BK14" s="11">
        <f>BH14+BI14+BJ14</f>
        <v>58.22</v>
      </c>
      <c r="BL14" s="12"/>
      <c r="BM14" s="2"/>
      <c r="BN14" s="2"/>
      <c r="BO14" s="3"/>
      <c r="BP14" s="3"/>
      <c r="BQ14" s="3"/>
      <c r="BR14" s="3"/>
      <c r="BS14" s="3"/>
      <c r="BT14" s="6">
        <f>BL14+BM14+BN14</f>
        <v>0</v>
      </c>
      <c r="BU14" s="10">
        <f>BO14/2</f>
        <v>0</v>
      </c>
      <c r="BV14" s="3">
        <f>(BP14*3)+(BQ14*5)+(BR14*5)+(BS14*20)</f>
        <v>0</v>
      </c>
      <c r="BW14" s="11">
        <f>BT14+BU14+BV14</f>
        <v>0</v>
      </c>
      <c r="BX14" s="12"/>
      <c r="BY14" s="2"/>
      <c r="BZ14" s="3"/>
      <c r="CA14" s="3"/>
      <c r="CB14" s="3"/>
      <c r="CC14" s="3"/>
      <c r="CD14" s="3"/>
      <c r="CE14" s="6">
        <f>BX14+BY14</f>
        <v>0</v>
      </c>
      <c r="CF14" s="10">
        <f>BZ14/2</f>
        <v>0</v>
      </c>
      <c r="CG14" s="3">
        <f>(CA14*3)+(CB14*5)+(CC14*5)+(CD14*20)</f>
        <v>0</v>
      </c>
      <c r="CH14" s="11">
        <f>CE14+CF14+CG14</f>
        <v>0</v>
      </c>
      <c r="CI14" s="12"/>
      <c r="CJ14" s="2"/>
      <c r="CK14" s="3"/>
      <c r="CL14" s="3"/>
      <c r="CM14" s="3"/>
      <c r="CN14" s="3"/>
      <c r="CO14" s="3"/>
      <c r="CP14" s="6">
        <f>CI14+CJ14</f>
        <v>0</v>
      </c>
      <c r="CQ14" s="10">
        <f>CK14/2</f>
        <v>0</v>
      </c>
      <c r="CR14" s="3">
        <f>(CL14*3)+(CM14*5)+(CN14*5)+(CO14*20)</f>
        <v>0</v>
      </c>
      <c r="CS14" s="11">
        <f>CP14+CQ14+CR14</f>
        <v>0</v>
      </c>
      <c r="CT14" s="12"/>
      <c r="CU14" s="2"/>
      <c r="CV14" s="3"/>
      <c r="CW14" s="3"/>
      <c r="CX14" s="3"/>
      <c r="CY14" s="3"/>
      <c r="CZ14" s="3"/>
      <c r="DA14" s="6">
        <f>CT14+CU14</f>
        <v>0</v>
      </c>
      <c r="DB14" s="10">
        <f>CV14/2</f>
        <v>0</v>
      </c>
      <c r="DC14" s="3">
        <f>(CW14*3)+(CX14*5)+(CY14*5)+(CZ14*20)</f>
        <v>0</v>
      </c>
      <c r="DD14" s="11">
        <f>DA14+DB14+DC14</f>
        <v>0</v>
      </c>
    </row>
    <row r="15" spans="1:108" ht="12.75">
      <c r="A15" s="5">
        <v>11</v>
      </c>
      <c r="B15" s="14">
        <v>2</v>
      </c>
      <c r="C15" s="32" t="s">
        <v>47</v>
      </c>
      <c r="D15" s="33" t="s">
        <v>39</v>
      </c>
      <c r="E15" s="58" t="s">
        <v>41</v>
      </c>
      <c r="F15" s="44">
        <f>G15+H15+I15</f>
        <v>354.19</v>
      </c>
      <c r="G15" s="42">
        <f>W15+AJ15+AV15+BH15+BT15+CE15+CP15+DA15</f>
        <v>352.19</v>
      </c>
      <c r="H15" s="7">
        <f>Y15+AL15+AX15+BJ15+BV15+CG15+CR15+DC15</f>
        <v>0</v>
      </c>
      <c r="I15" s="26">
        <f>J15/2</f>
        <v>2</v>
      </c>
      <c r="J15" s="39">
        <f>R15+AE15+AQ15+BC15+BO15+BZ15+CK15+CV15</f>
        <v>4</v>
      </c>
      <c r="K15" s="12">
        <v>114.82</v>
      </c>
      <c r="L15" s="2"/>
      <c r="M15" s="2"/>
      <c r="N15" s="2"/>
      <c r="O15" s="2"/>
      <c r="P15" s="2"/>
      <c r="Q15" s="2"/>
      <c r="R15" s="3">
        <v>0</v>
      </c>
      <c r="S15" s="3"/>
      <c r="T15" s="3"/>
      <c r="U15" s="3"/>
      <c r="V15" s="13"/>
      <c r="W15" s="6">
        <f>K15+L15+M15+N15+O15+P15+Q15</f>
        <v>114.82</v>
      </c>
      <c r="X15" s="10">
        <f>R15/2</f>
        <v>0</v>
      </c>
      <c r="Y15" s="3">
        <f>(S15*3)+(T15*5)+(U15*5)+(V15*20)</f>
        <v>0</v>
      </c>
      <c r="Z15" s="11">
        <f>W15+X15+Y15</f>
        <v>114.82</v>
      </c>
      <c r="AA15" s="12">
        <v>104.39</v>
      </c>
      <c r="AB15" s="2"/>
      <c r="AC15" s="2"/>
      <c r="AD15" s="2"/>
      <c r="AE15" s="3">
        <v>2</v>
      </c>
      <c r="AF15" s="3"/>
      <c r="AG15" s="3"/>
      <c r="AH15" s="3"/>
      <c r="AI15" s="3"/>
      <c r="AJ15" s="6">
        <f>AA15+AB15+AC15+AD15</f>
        <v>104.39</v>
      </c>
      <c r="AK15" s="10">
        <f>AE15/2</f>
        <v>1</v>
      </c>
      <c r="AL15" s="3">
        <f>(AF15*3)+(AG15*5)+(AH15*5)+(AI15*20)</f>
        <v>0</v>
      </c>
      <c r="AM15" s="11">
        <f>AJ15+AK15+AL15</f>
        <v>105.39</v>
      </c>
      <c r="AN15" s="12">
        <v>70.92</v>
      </c>
      <c r="AO15" s="2"/>
      <c r="AP15" s="2"/>
      <c r="AQ15" s="3">
        <v>0</v>
      </c>
      <c r="AR15" s="3"/>
      <c r="AS15" s="3"/>
      <c r="AT15" s="3"/>
      <c r="AU15" s="3"/>
      <c r="AV15" s="6">
        <f>AN15+AO15+AP15</f>
        <v>70.92</v>
      </c>
      <c r="AW15" s="10">
        <f>AQ15/2</f>
        <v>0</v>
      </c>
      <c r="AX15" s="3">
        <f>(AR15*3)+(AS15*5)+(AT15*5)+(AU15*20)</f>
        <v>0</v>
      </c>
      <c r="AY15" s="11">
        <f>AV15+AW15+AX15</f>
        <v>70.92</v>
      </c>
      <c r="AZ15" s="12">
        <v>62.06</v>
      </c>
      <c r="BA15" s="2"/>
      <c r="BB15" s="2"/>
      <c r="BC15" s="3">
        <v>2</v>
      </c>
      <c r="BD15" s="3"/>
      <c r="BE15" s="3"/>
      <c r="BF15" s="3"/>
      <c r="BG15" s="3"/>
      <c r="BH15" s="6">
        <f>AZ15+BA15+BB15</f>
        <v>62.06</v>
      </c>
      <c r="BI15" s="10">
        <f>BC15/2</f>
        <v>1</v>
      </c>
      <c r="BJ15" s="3">
        <f>(BD15*3)+(BE15*5)+(BF15*5)+(BG15*20)</f>
        <v>0</v>
      </c>
      <c r="BK15" s="11">
        <f>BH15+BI15+BJ15</f>
        <v>63.06</v>
      </c>
      <c r="BL15" s="12"/>
      <c r="BM15" s="2"/>
      <c r="BN15" s="2"/>
      <c r="BO15" s="3"/>
      <c r="BP15" s="3"/>
      <c r="BQ15" s="3"/>
      <c r="BR15" s="3"/>
      <c r="BS15" s="3"/>
      <c r="BT15" s="6">
        <f>BL15+BM15+BN15</f>
        <v>0</v>
      </c>
      <c r="BU15" s="10">
        <f>BO15/2</f>
        <v>0</v>
      </c>
      <c r="BV15" s="3">
        <f>(BP15*3)+(BQ15*5)+(BR15*5)+(BS15*20)</f>
        <v>0</v>
      </c>
      <c r="BW15" s="11">
        <f>BT15+BU15+BV15</f>
        <v>0</v>
      </c>
      <c r="BX15" s="12"/>
      <c r="BY15" s="2"/>
      <c r="BZ15" s="3"/>
      <c r="CA15" s="3"/>
      <c r="CB15" s="3"/>
      <c r="CC15" s="3"/>
      <c r="CD15" s="3"/>
      <c r="CE15" s="6">
        <f>BX15+BY15</f>
        <v>0</v>
      </c>
      <c r="CF15" s="10">
        <f>BZ15/2</f>
        <v>0</v>
      </c>
      <c r="CG15" s="3">
        <f>(CA15*3)+(CB15*5)+(CC15*5)+(CD15*20)</f>
        <v>0</v>
      </c>
      <c r="CH15" s="11">
        <f>CE15+CF15+CG15</f>
        <v>0</v>
      </c>
      <c r="CI15" s="12"/>
      <c r="CJ15" s="2"/>
      <c r="CK15" s="3"/>
      <c r="CL15" s="3"/>
      <c r="CM15" s="3"/>
      <c r="CN15" s="3"/>
      <c r="CO15" s="3"/>
      <c r="CP15" s="6">
        <f>CI15+CJ15</f>
        <v>0</v>
      </c>
      <c r="CQ15" s="10">
        <f>CK15/2</f>
        <v>0</v>
      </c>
      <c r="CR15" s="3">
        <f>(CL15*3)+(CM15*5)+(CN15*5)+(CO15*20)</f>
        <v>0</v>
      </c>
      <c r="CS15" s="11">
        <f>CP15+CQ15+CR15</f>
        <v>0</v>
      </c>
      <c r="CT15" s="12"/>
      <c r="CU15" s="2"/>
      <c r="CV15" s="3"/>
      <c r="CW15" s="3"/>
      <c r="CX15" s="3"/>
      <c r="CY15" s="3"/>
      <c r="CZ15" s="3"/>
      <c r="DA15" s="6">
        <f>CT15+CU15</f>
        <v>0</v>
      </c>
      <c r="DB15" s="10">
        <f>CV15/2</f>
        <v>0</v>
      </c>
      <c r="DC15" s="3">
        <f>(CW15*3)+(CX15*5)+(CY15*5)+(CZ15*20)</f>
        <v>0</v>
      </c>
      <c r="DD15" s="11">
        <f>DA15+DB15+DC15</f>
        <v>0</v>
      </c>
    </row>
    <row r="16" spans="2:108" ht="12.75">
      <c r="B16" s="14"/>
      <c r="C16" s="32"/>
      <c r="D16" s="33"/>
      <c r="E16" s="33"/>
      <c r="F16" s="22"/>
      <c r="G16" s="23"/>
      <c r="H16" s="7"/>
      <c r="I16" s="26"/>
      <c r="J16" s="39"/>
      <c r="K16" s="12"/>
      <c r="L16" s="2"/>
      <c r="M16" s="2"/>
      <c r="N16" s="2"/>
      <c r="O16" s="2"/>
      <c r="P16" s="2"/>
      <c r="Q16" s="2"/>
      <c r="R16" s="3"/>
      <c r="S16" s="3"/>
      <c r="T16" s="3"/>
      <c r="U16" s="3"/>
      <c r="V16" s="13"/>
      <c r="W16" s="6"/>
      <c r="X16" s="10"/>
      <c r="Y16" s="3"/>
      <c r="Z16" s="11"/>
      <c r="AA16" s="12"/>
      <c r="AB16" s="2"/>
      <c r="AC16" s="2"/>
      <c r="AD16" s="2"/>
      <c r="AE16" s="3"/>
      <c r="AF16" s="3"/>
      <c r="AG16" s="3"/>
      <c r="AH16" s="3"/>
      <c r="AI16" s="3"/>
      <c r="AJ16" s="6"/>
      <c r="AK16" s="10"/>
      <c r="AL16" s="3"/>
      <c r="AM16" s="11"/>
      <c r="AN16" s="12"/>
      <c r="AO16" s="2"/>
      <c r="AP16" s="2"/>
      <c r="AQ16" s="3"/>
      <c r="AR16" s="3"/>
      <c r="AS16" s="3"/>
      <c r="AT16" s="3"/>
      <c r="AU16" s="3"/>
      <c r="AV16" s="6"/>
      <c r="AW16" s="10"/>
      <c r="AX16" s="3"/>
      <c r="AY16" s="11"/>
      <c r="AZ16" s="12"/>
      <c r="BA16" s="2"/>
      <c r="BB16" s="2"/>
      <c r="BC16" s="3"/>
      <c r="BD16" s="3"/>
      <c r="BE16" s="3"/>
      <c r="BF16" s="3"/>
      <c r="BG16" s="3"/>
      <c r="BH16" s="6"/>
      <c r="BI16" s="10"/>
      <c r="BJ16" s="3"/>
      <c r="BK16" s="11"/>
      <c r="BL16" s="12"/>
      <c r="BM16" s="2"/>
      <c r="BN16" s="2"/>
      <c r="BO16" s="3"/>
      <c r="BP16" s="3"/>
      <c r="BQ16" s="3"/>
      <c r="BR16" s="3"/>
      <c r="BS16" s="3"/>
      <c r="BT16" s="6"/>
      <c r="BU16" s="10"/>
      <c r="BV16" s="3"/>
      <c r="BW16" s="11"/>
      <c r="BX16" s="12"/>
      <c r="BY16" s="2"/>
      <c r="BZ16" s="3"/>
      <c r="CA16" s="3"/>
      <c r="CB16" s="3"/>
      <c r="CC16" s="3"/>
      <c r="CD16" s="3"/>
      <c r="CE16" s="6"/>
      <c r="CF16" s="10"/>
      <c r="CG16" s="3"/>
      <c r="CH16" s="11"/>
      <c r="CI16" s="12"/>
      <c r="CJ16" s="2"/>
      <c r="CK16" s="3"/>
      <c r="CL16" s="3"/>
      <c r="CM16" s="3"/>
      <c r="CN16" s="3"/>
      <c r="CO16" s="3"/>
      <c r="CP16" s="6"/>
      <c r="CQ16" s="10"/>
      <c r="CR16" s="3"/>
      <c r="CS16" s="11"/>
      <c r="CT16" s="12"/>
      <c r="CU16" s="2"/>
      <c r="CV16" s="3"/>
      <c r="CW16" s="3"/>
      <c r="CX16" s="3"/>
      <c r="CY16" s="3"/>
      <c r="CZ16" s="3"/>
      <c r="DA16" s="6"/>
      <c r="DB16" s="10"/>
      <c r="DC16" s="3"/>
      <c r="DD16" s="11"/>
    </row>
    <row r="17" spans="1:108" ht="12.75">
      <c r="A17" s="5">
        <v>9</v>
      </c>
      <c r="B17" s="14">
        <v>1</v>
      </c>
      <c r="C17" s="52" t="s">
        <v>58</v>
      </c>
      <c r="D17" s="46" t="s">
        <v>59</v>
      </c>
      <c r="E17" s="55" t="s">
        <v>57</v>
      </c>
      <c r="F17" s="56">
        <f>G17+H17+I17</f>
        <v>308.05</v>
      </c>
      <c r="G17" s="23">
        <f>W17+AJ17+AV17+BH17+BT17+CE17+CP17+DA17</f>
        <v>297.55</v>
      </c>
      <c r="H17" s="7">
        <f>Y17+AL17+AX17+BJ17+BV17+CG17+CR17+DC17</f>
        <v>9</v>
      </c>
      <c r="I17" s="26">
        <f>J17/2</f>
        <v>1.5</v>
      </c>
      <c r="J17" s="39">
        <f>R17+AE17+AQ17+BC17+BO17+BZ17+CK17+CV17</f>
        <v>3</v>
      </c>
      <c r="K17" s="12">
        <v>90.09</v>
      </c>
      <c r="L17" s="2"/>
      <c r="M17" s="2"/>
      <c r="N17" s="2"/>
      <c r="O17" s="2"/>
      <c r="P17" s="2"/>
      <c r="Q17" s="2"/>
      <c r="R17" s="3">
        <v>0</v>
      </c>
      <c r="S17" s="3"/>
      <c r="T17" s="3"/>
      <c r="U17" s="3"/>
      <c r="V17" s="13"/>
      <c r="W17" s="6">
        <f>K17+L17+M17+N17+O17+P17+Q17</f>
        <v>90.09</v>
      </c>
      <c r="X17" s="10">
        <f>R17/2</f>
        <v>0</v>
      </c>
      <c r="Y17" s="3">
        <f>(S17*3)+(T17*5)+(U17*5)+(V17*20)</f>
        <v>0</v>
      </c>
      <c r="Z17" s="11">
        <f>W17+X17+Y17</f>
        <v>90.09</v>
      </c>
      <c r="AA17" s="12">
        <v>64.34</v>
      </c>
      <c r="AB17" s="2"/>
      <c r="AC17" s="2"/>
      <c r="AD17" s="2"/>
      <c r="AE17" s="3">
        <v>2</v>
      </c>
      <c r="AF17" s="3">
        <v>2</v>
      </c>
      <c r="AG17" s="3"/>
      <c r="AH17" s="3"/>
      <c r="AI17" s="3"/>
      <c r="AJ17" s="6">
        <f>AA17+AB17+AC17+AD17</f>
        <v>64.34</v>
      </c>
      <c r="AK17" s="10">
        <f>AE17/2</f>
        <v>1</v>
      </c>
      <c r="AL17" s="3">
        <f>(AF17*3)+(AG17*5)+(AH17*5)+(AI17*20)</f>
        <v>6</v>
      </c>
      <c r="AM17" s="11">
        <f>AJ17+AK17+AL17</f>
        <v>71.34</v>
      </c>
      <c r="AN17" s="12">
        <v>80.91</v>
      </c>
      <c r="AO17" s="2"/>
      <c r="AP17" s="2"/>
      <c r="AQ17" s="3">
        <v>0</v>
      </c>
      <c r="AR17" s="3">
        <v>1</v>
      </c>
      <c r="AS17" s="3"/>
      <c r="AT17" s="3"/>
      <c r="AU17" s="3"/>
      <c r="AV17" s="6">
        <f>AN17+AO17+AP17</f>
        <v>80.91</v>
      </c>
      <c r="AW17" s="10">
        <f>AQ17/2</f>
        <v>0</v>
      </c>
      <c r="AX17" s="3">
        <f>(AR17*3)+(AS17*5)+(AT17*5)+(AU17*20)</f>
        <v>3</v>
      </c>
      <c r="AY17" s="11">
        <f>AV17+AW17+AX17</f>
        <v>83.91</v>
      </c>
      <c r="AZ17" s="12">
        <v>62.21</v>
      </c>
      <c r="BA17" s="2"/>
      <c r="BB17" s="2"/>
      <c r="BC17" s="3">
        <v>1</v>
      </c>
      <c r="BD17" s="3"/>
      <c r="BE17" s="3"/>
      <c r="BF17" s="3"/>
      <c r="BG17" s="3"/>
      <c r="BH17" s="6">
        <f>AZ17+BA17+BB17</f>
        <v>62.21</v>
      </c>
      <c r="BI17" s="10">
        <f>BC17/2</f>
        <v>0.5</v>
      </c>
      <c r="BJ17" s="3">
        <f>(BD17*3)+(BE17*5)+(BF17*5)+(BG17*20)</f>
        <v>0</v>
      </c>
      <c r="BK17" s="11">
        <f>BH17+BI17+BJ17</f>
        <v>62.71</v>
      </c>
      <c r="BL17" s="12"/>
      <c r="BM17" s="2"/>
      <c r="BN17" s="2"/>
      <c r="BO17" s="3"/>
      <c r="BP17" s="3"/>
      <c r="BQ17" s="3"/>
      <c r="BR17" s="3"/>
      <c r="BS17" s="3"/>
      <c r="BT17" s="6">
        <f>BL17+BM17+BN17</f>
        <v>0</v>
      </c>
      <c r="BU17" s="10">
        <f>BO17/2</f>
        <v>0</v>
      </c>
      <c r="BV17" s="3">
        <f>(BP17*3)+(BQ17*5)+(BR17*5)+(BS17*20)</f>
        <v>0</v>
      </c>
      <c r="BW17" s="11">
        <f>BT17+BU17+BV17</f>
        <v>0</v>
      </c>
      <c r="BX17" s="12"/>
      <c r="BY17" s="2"/>
      <c r="BZ17" s="3"/>
      <c r="CA17" s="3"/>
      <c r="CB17" s="3"/>
      <c r="CC17" s="3"/>
      <c r="CD17" s="3"/>
      <c r="CE17" s="6">
        <f>BX17+BY17</f>
        <v>0</v>
      </c>
      <c r="CF17" s="10">
        <f>BZ17/2</f>
        <v>0</v>
      </c>
      <c r="CG17" s="3">
        <f>(CA17*3)+(CB17*5)+(CC17*5)+(CD17*20)</f>
        <v>0</v>
      </c>
      <c r="CH17" s="11">
        <f>CE17+CF17+CG17</f>
        <v>0</v>
      </c>
      <c r="CI17" s="12"/>
      <c r="CJ17" s="2"/>
      <c r="CK17" s="3"/>
      <c r="CL17" s="3"/>
      <c r="CM17" s="3"/>
      <c r="CN17" s="3"/>
      <c r="CO17" s="3"/>
      <c r="CP17" s="6">
        <f>CI17+CJ17</f>
        <v>0</v>
      </c>
      <c r="CQ17" s="10">
        <f>CK17/2</f>
        <v>0</v>
      </c>
      <c r="CR17" s="3">
        <f>(CL17*3)+(CM17*5)+(CN17*5)+(CO17*20)</f>
        <v>0</v>
      </c>
      <c r="CS17" s="11">
        <f>CP17+CQ17+CR17</f>
        <v>0</v>
      </c>
      <c r="CT17" s="12"/>
      <c r="CU17" s="2"/>
      <c r="CV17" s="3"/>
      <c r="CW17" s="3"/>
      <c r="CX17" s="3"/>
      <c r="CY17" s="3"/>
      <c r="CZ17" s="3"/>
      <c r="DA17" s="6">
        <f>CT17+CU17</f>
        <v>0</v>
      </c>
      <c r="DB17" s="10">
        <f>CV17/2</f>
        <v>0</v>
      </c>
      <c r="DC17" s="3">
        <f>(CW17*3)+(CX17*5)+(CY17*5)+(CZ17*20)</f>
        <v>0</v>
      </c>
      <c r="DD17" s="11">
        <f>DA17+DB17+DC17</f>
        <v>0</v>
      </c>
    </row>
    <row r="18" spans="1:108" ht="12.75">
      <c r="A18" s="5">
        <v>14</v>
      </c>
      <c r="B18" s="14">
        <v>2</v>
      </c>
      <c r="C18" s="52" t="s">
        <v>56</v>
      </c>
      <c r="D18" s="46" t="s">
        <v>50</v>
      </c>
      <c r="E18" s="46" t="s">
        <v>57</v>
      </c>
      <c r="F18" s="22">
        <f>G18+H18+I18</f>
        <v>375.27</v>
      </c>
      <c r="G18" s="23">
        <f>W18+AJ18+AV18+BH18+BT18+CE18+CP18+DA18</f>
        <v>332.77</v>
      </c>
      <c r="H18" s="7">
        <f>Y18+AL18+AX18+BJ18+BV18+CG18+CR18+DC18</f>
        <v>28</v>
      </c>
      <c r="I18" s="26">
        <f>J18/2</f>
        <v>14.5</v>
      </c>
      <c r="J18" s="39">
        <f>R18+AE18+AQ18+BC18+BO18+BZ18+CK18+CV18</f>
        <v>29</v>
      </c>
      <c r="K18" s="12">
        <v>98.47</v>
      </c>
      <c r="L18" s="2"/>
      <c r="M18" s="2"/>
      <c r="N18" s="2"/>
      <c r="O18" s="2"/>
      <c r="P18" s="2"/>
      <c r="Q18" s="2"/>
      <c r="R18" s="3">
        <v>0</v>
      </c>
      <c r="S18" s="3"/>
      <c r="T18" s="3"/>
      <c r="U18" s="3"/>
      <c r="V18" s="13"/>
      <c r="W18" s="6">
        <f>K18+L18+M18+N18+O18+P18+Q18</f>
        <v>98.47</v>
      </c>
      <c r="X18" s="10">
        <f>R18/2</f>
        <v>0</v>
      </c>
      <c r="Y18" s="3">
        <f>(S18*3)+(T18*5)+(U18*5)+(V18*20)</f>
        <v>0</v>
      </c>
      <c r="Z18" s="11">
        <f>W18+X18+Y18</f>
        <v>98.47</v>
      </c>
      <c r="AA18" s="12">
        <v>100.35</v>
      </c>
      <c r="AB18" s="2"/>
      <c r="AC18" s="2"/>
      <c r="AD18" s="2"/>
      <c r="AE18" s="3">
        <v>3</v>
      </c>
      <c r="AF18" s="3"/>
      <c r="AG18" s="3"/>
      <c r="AH18" s="3"/>
      <c r="AI18" s="3"/>
      <c r="AJ18" s="6">
        <f>AA18+AB18+AC18+AD18</f>
        <v>100.35</v>
      </c>
      <c r="AK18" s="10">
        <f>AE18/2</f>
        <v>1.5</v>
      </c>
      <c r="AL18" s="3">
        <f>(AF18*3)+(AG18*5)+(AH18*5)+(AI18*20)</f>
        <v>0</v>
      </c>
      <c r="AM18" s="11">
        <f>AJ18+AK18+AL18</f>
        <v>101.85</v>
      </c>
      <c r="AN18" s="12">
        <v>64.6</v>
      </c>
      <c r="AO18" s="2"/>
      <c r="AP18" s="2"/>
      <c r="AQ18" s="3">
        <v>10</v>
      </c>
      <c r="AR18" s="3">
        <v>1</v>
      </c>
      <c r="AS18" s="3">
        <v>2</v>
      </c>
      <c r="AT18" s="3"/>
      <c r="AU18" s="3"/>
      <c r="AV18" s="6">
        <f>AN18+AO18+AP18</f>
        <v>64.6</v>
      </c>
      <c r="AW18" s="10">
        <f>AQ18/2</f>
        <v>5</v>
      </c>
      <c r="AX18" s="3">
        <f>(AR18*3)+(AS18*5)+(AT18*5)+(AU18*20)</f>
        <v>13</v>
      </c>
      <c r="AY18" s="11">
        <f>AV18+AW18+AX18</f>
        <v>82.6</v>
      </c>
      <c r="AZ18" s="12">
        <v>69.35</v>
      </c>
      <c r="BA18" s="2"/>
      <c r="BB18" s="2"/>
      <c r="BC18" s="3">
        <v>16</v>
      </c>
      <c r="BD18" s="3"/>
      <c r="BE18" s="3">
        <v>3</v>
      </c>
      <c r="BF18" s="3"/>
      <c r="BG18" s="3"/>
      <c r="BH18" s="6">
        <f>AZ18+BA18+BB18</f>
        <v>69.35</v>
      </c>
      <c r="BI18" s="10">
        <f>BC18/2</f>
        <v>8</v>
      </c>
      <c r="BJ18" s="3">
        <f>(BD18*3)+(BE18*5)+(BF18*5)+(BG18*20)</f>
        <v>15</v>
      </c>
      <c r="BK18" s="11">
        <f>BH18+BI18+BJ18</f>
        <v>92.35</v>
      </c>
      <c r="BL18" s="12"/>
      <c r="BM18" s="2"/>
      <c r="BN18" s="2"/>
      <c r="BO18" s="3"/>
      <c r="BP18" s="3"/>
      <c r="BQ18" s="3"/>
      <c r="BR18" s="3"/>
      <c r="BS18" s="3"/>
      <c r="BT18" s="6">
        <f>BL18+BM18+BN18</f>
        <v>0</v>
      </c>
      <c r="BU18" s="10">
        <f>BO18/2</f>
        <v>0</v>
      </c>
      <c r="BV18" s="3">
        <f>(BP18*3)+(BQ18*5)+(BR18*5)+(BS18*20)</f>
        <v>0</v>
      </c>
      <c r="BW18" s="11">
        <f>BT18+BU18+BV18</f>
        <v>0</v>
      </c>
      <c r="BX18" s="12"/>
      <c r="BY18" s="2"/>
      <c r="BZ18" s="3"/>
      <c r="CA18" s="3"/>
      <c r="CB18" s="3"/>
      <c r="CC18" s="3"/>
      <c r="CD18" s="3"/>
      <c r="CE18" s="6">
        <f>BX18+BY18</f>
        <v>0</v>
      </c>
      <c r="CF18" s="10">
        <f>BZ18/2</f>
        <v>0</v>
      </c>
      <c r="CG18" s="3">
        <f>(CA18*3)+(CB18*5)+(CC18*5)+(CD18*20)</f>
        <v>0</v>
      </c>
      <c r="CH18" s="11">
        <f>CE18+CF18+CG18</f>
        <v>0</v>
      </c>
      <c r="CI18" s="12"/>
      <c r="CJ18" s="2"/>
      <c r="CK18" s="3"/>
      <c r="CL18" s="3"/>
      <c r="CM18" s="3"/>
      <c r="CN18" s="3"/>
      <c r="CO18" s="3"/>
      <c r="CP18" s="6">
        <f>CI18+CJ18</f>
        <v>0</v>
      </c>
      <c r="CQ18" s="10">
        <f>CK18/2</f>
        <v>0</v>
      </c>
      <c r="CR18" s="3">
        <f>(CL18*3)+(CM18*5)+(CN18*5)+(CO18*20)</f>
        <v>0</v>
      </c>
      <c r="CS18" s="11">
        <f>CP18+CQ18+CR18</f>
        <v>0</v>
      </c>
      <c r="CT18" s="12"/>
      <c r="CU18" s="2"/>
      <c r="CV18" s="3"/>
      <c r="CW18" s="3"/>
      <c r="CX18" s="3"/>
      <c r="CY18" s="3"/>
      <c r="CZ18" s="3"/>
      <c r="DA18" s="6">
        <f>CT18+CU18</f>
        <v>0</v>
      </c>
      <c r="DB18" s="10">
        <f>CV18/2</f>
        <v>0</v>
      </c>
      <c r="DC18" s="3">
        <f>(CW18*3)+(CX18*5)+(CY18*5)+(CZ18*20)</f>
        <v>0</v>
      </c>
      <c r="DD18" s="11">
        <f>DA18+DB18+DC18</f>
        <v>0</v>
      </c>
    </row>
    <row r="20" spans="1:2" ht="12.75">
      <c r="A20" s="57" t="s">
        <v>60</v>
      </c>
      <c r="B20" s="5">
        <v>14</v>
      </c>
    </row>
    <row r="23" ht="12.75">
      <c r="G23" s="40"/>
    </row>
  </sheetData>
  <sheetProtection/>
  <printOptions gridLines="1"/>
  <pageMargins left="0.25" right="0.25" top="0.5" bottom="0.25" header="0.5" footer="0.5"/>
  <pageSetup horizontalDpi="300" verticalDpi="300" orientation="portrait" r:id="rId1"/>
  <headerFooter alignWithMargins="0">
    <oddHeader>&amp;CPage &amp;P&amp;RIDPA Match Scoring Spreadsheet (X-Large)</oddHeader>
  </headerFooter>
  <colBreaks count="1" manualBreakCount="1">
    <brk id="42" max="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2" sqref="J22"/>
    </sheetView>
  </sheetViews>
  <sheetFormatPr defaultColWidth="8.00390625" defaultRowHeight="12.75"/>
  <cols>
    <col min="1" max="1" width="7.421875" style="5" customWidth="1"/>
    <col min="2" max="2" width="25.7109375" style="1" customWidth="1"/>
    <col min="3" max="3" width="5.7109375" style="1" customWidth="1"/>
    <col min="4" max="4" width="4.8515625" style="1" customWidth="1"/>
    <col min="5" max="5" width="8.57421875" style="1" customWidth="1"/>
    <col min="6" max="6" width="7.57421875" style="1" customWidth="1"/>
    <col min="7" max="7" width="5.28125" style="1" customWidth="1"/>
    <col min="8" max="8" width="5.57421875" style="1" customWidth="1"/>
    <col min="9" max="9" width="5.00390625" style="1" customWidth="1"/>
    <col min="10" max="10" width="6.57421875" style="1" customWidth="1"/>
    <col min="11" max="16" width="5.57421875" style="1" customWidth="1"/>
    <col min="17" max="17" width="3.8515625" style="1" customWidth="1"/>
    <col min="18" max="20" width="2.28125" style="1" customWidth="1"/>
    <col min="21" max="21" width="3.57421875" style="1" customWidth="1"/>
    <col min="22" max="22" width="6.7109375" style="1" customWidth="1"/>
    <col min="23" max="23" width="4.57421875" style="1" customWidth="1"/>
    <col min="24" max="24" width="4.28125" style="1" customWidth="1"/>
    <col min="25" max="25" width="7.00390625" style="4" customWidth="1"/>
    <col min="26" max="29" width="5.57421875" style="1" customWidth="1"/>
    <col min="30" max="30" width="3.8515625" style="1" customWidth="1"/>
    <col min="31" max="33" width="2.28125" style="1" customWidth="1"/>
    <col min="34" max="34" width="3.57421875" style="1" customWidth="1"/>
    <col min="35" max="35" width="6.57421875" style="1" customWidth="1"/>
    <col min="36" max="36" width="4.57421875" style="1" customWidth="1"/>
    <col min="37" max="37" width="4.28125" style="1" customWidth="1"/>
    <col min="38" max="38" width="6.57421875" style="1" customWidth="1"/>
    <col min="39" max="41" width="5.57421875" style="1" customWidth="1"/>
    <col min="42" max="42" width="3.8515625" style="1" customWidth="1"/>
    <col min="43" max="45" width="2.28125" style="1" customWidth="1"/>
    <col min="46" max="46" width="3.57421875" style="1" customWidth="1"/>
    <col min="47" max="47" width="6.57421875" style="1" customWidth="1"/>
    <col min="48" max="48" width="4.57421875" style="1" customWidth="1"/>
    <col min="49" max="49" width="4.28125" style="1" customWidth="1"/>
    <col min="50" max="50" width="6.57421875" style="1" customWidth="1"/>
    <col min="51" max="53" width="5.57421875" style="1" customWidth="1"/>
    <col min="54" max="54" width="3.8515625" style="1" customWidth="1"/>
    <col min="55" max="57" width="2.28125" style="1" customWidth="1"/>
    <col min="58" max="58" width="3.57421875" style="1" customWidth="1"/>
    <col min="59" max="59" width="6.57421875" style="1" customWidth="1"/>
    <col min="60" max="60" width="4.57421875" style="1" customWidth="1"/>
    <col min="61" max="61" width="4.28125" style="1" customWidth="1"/>
    <col min="62" max="62" width="6.57421875" style="1" customWidth="1"/>
    <col min="63" max="65" width="5.57421875" style="1" customWidth="1"/>
    <col min="66" max="66" width="3.8515625" style="1" customWidth="1"/>
    <col min="67" max="69" width="2.28125" style="1" customWidth="1"/>
    <col min="70" max="70" width="3.57421875" style="1" customWidth="1"/>
    <col min="71" max="71" width="6.57421875" style="1" customWidth="1"/>
    <col min="72" max="72" width="4.57421875" style="1" customWidth="1"/>
    <col min="73" max="73" width="4.28125" style="1" customWidth="1"/>
    <col min="74" max="74" width="6.57421875" style="1" customWidth="1"/>
    <col min="75" max="76" width="5.57421875" style="1" customWidth="1"/>
    <col min="77" max="77" width="3.8515625" style="1" customWidth="1"/>
    <col min="78" max="80" width="2.28125" style="1" customWidth="1"/>
    <col min="81" max="81" width="3.57421875" style="1" customWidth="1"/>
    <col min="82" max="82" width="6.57421875" style="1" customWidth="1"/>
    <col min="83" max="83" width="4.57421875" style="1" customWidth="1"/>
    <col min="84" max="84" width="4.28125" style="1" customWidth="1"/>
    <col min="85" max="85" width="6.57421875" style="1" customWidth="1"/>
    <col min="86" max="87" width="5.57421875" style="1" customWidth="1"/>
    <col min="88" max="88" width="3.8515625" style="1" customWidth="1"/>
    <col min="89" max="91" width="2.28125" style="1" customWidth="1"/>
    <col min="92" max="92" width="3.57421875" style="1" customWidth="1"/>
    <col min="93" max="93" width="6.57421875" style="1" customWidth="1"/>
    <col min="94" max="94" width="4.57421875" style="1" customWidth="1"/>
    <col min="95" max="95" width="4.28125" style="1" customWidth="1"/>
    <col min="96" max="96" width="6.57421875" style="1" customWidth="1"/>
    <col min="97" max="98" width="5.57421875" style="1" customWidth="1"/>
    <col min="99" max="99" width="3.8515625" style="1" customWidth="1"/>
    <col min="100" max="102" width="2.28125" style="1" customWidth="1"/>
    <col min="103" max="103" width="3.57421875" style="1" customWidth="1"/>
    <col min="104" max="104" width="6.57421875" style="1" customWidth="1"/>
    <col min="105" max="105" width="4.57421875" style="1" customWidth="1"/>
    <col min="106" max="106" width="4.28125" style="1" customWidth="1"/>
    <col min="107" max="16384" width="8.00390625" style="1" customWidth="1"/>
  </cols>
  <sheetData/>
  <sheetProtection/>
  <printOptions gridLines="1"/>
  <pageMargins left="0.25" right="0.25" top="0.5" bottom="0.25" header="0.5" footer="0.5"/>
  <pageSetup orientation="portrait" paperSize="9" r:id="rId1"/>
  <headerFooter alignWithMargins="0">
    <oddHeader>&amp;CPage &amp;P&amp;RIDPA Match Scoring Spreadsheet (X-Large)</oddHeader>
  </headerFooter>
  <colBreaks count="3" manualBreakCount="3">
    <brk id="0" min="9" max="96" man="1"/>
    <brk id="41" max="0" man="1"/>
    <brk id="0" max="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2" sqref="J22"/>
    </sheetView>
  </sheetViews>
  <sheetFormatPr defaultColWidth="8.00390625" defaultRowHeight="12.75"/>
  <cols>
    <col min="1" max="1" width="7.421875" style="5" customWidth="1"/>
    <col min="2" max="2" width="25.7109375" style="1" customWidth="1"/>
    <col min="3" max="3" width="5.7109375" style="1" customWidth="1"/>
    <col min="4" max="4" width="4.8515625" style="1" customWidth="1"/>
    <col min="5" max="5" width="8.57421875" style="1" customWidth="1"/>
    <col min="6" max="6" width="7.57421875" style="1" customWidth="1"/>
    <col min="7" max="7" width="5.28125" style="1" customWidth="1"/>
    <col min="8" max="8" width="5.57421875" style="1" customWidth="1"/>
    <col min="9" max="9" width="5.00390625" style="1" customWidth="1"/>
    <col min="10" max="10" width="6.57421875" style="1" customWidth="1"/>
    <col min="11" max="16" width="5.57421875" style="1" customWidth="1"/>
    <col min="17" max="17" width="3.8515625" style="1" customWidth="1"/>
    <col min="18" max="20" width="2.28125" style="1" customWidth="1"/>
    <col min="21" max="21" width="3.57421875" style="1" customWidth="1"/>
    <col min="22" max="22" width="6.7109375" style="1" customWidth="1"/>
    <col min="23" max="23" width="4.57421875" style="1" customWidth="1"/>
    <col min="24" max="24" width="4.28125" style="1" customWidth="1"/>
    <col min="25" max="25" width="7.00390625" style="4" customWidth="1"/>
    <col min="26" max="29" width="5.57421875" style="1" customWidth="1"/>
    <col min="30" max="30" width="3.8515625" style="1" customWidth="1"/>
    <col min="31" max="33" width="2.28125" style="1" customWidth="1"/>
    <col min="34" max="34" width="3.57421875" style="1" customWidth="1"/>
    <col min="35" max="35" width="6.57421875" style="1" customWidth="1"/>
    <col min="36" max="36" width="4.57421875" style="1" customWidth="1"/>
    <col min="37" max="37" width="4.28125" style="1" customWidth="1"/>
    <col min="38" max="38" width="6.57421875" style="1" customWidth="1"/>
    <col min="39" max="41" width="5.57421875" style="1" customWidth="1"/>
    <col min="42" max="42" width="3.8515625" style="1" customWidth="1"/>
    <col min="43" max="45" width="2.28125" style="1" customWidth="1"/>
    <col min="46" max="46" width="3.57421875" style="1" customWidth="1"/>
    <col min="47" max="47" width="6.57421875" style="1" customWidth="1"/>
    <col min="48" max="48" width="4.57421875" style="1" customWidth="1"/>
    <col min="49" max="49" width="4.28125" style="1" customWidth="1"/>
    <col min="50" max="50" width="6.57421875" style="1" customWidth="1"/>
    <col min="51" max="53" width="5.57421875" style="1" customWidth="1"/>
    <col min="54" max="54" width="3.8515625" style="1" customWidth="1"/>
    <col min="55" max="57" width="2.28125" style="1" customWidth="1"/>
    <col min="58" max="58" width="3.57421875" style="1" customWidth="1"/>
    <col min="59" max="59" width="6.57421875" style="1" customWidth="1"/>
    <col min="60" max="60" width="4.57421875" style="1" customWidth="1"/>
    <col min="61" max="61" width="4.28125" style="1" customWidth="1"/>
    <col min="62" max="62" width="6.57421875" style="1" customWidth="1"/>
    <col min="63" max="65" width="5.57421875" style="1" customWidth="1"/>
    <col min="66" max="66" width="3.8515625" style="1" customWidth="1"/>
    <col min="67" max="69" width="2.28125" style="1" customWidth="1"/>
    <col min="70" max="70" width="3.57421875" style="1" customWidth="1"/>
    <col min="71" max="71" width="6.57421875" style="1" customWidth="1"/>
    <col min="72" max="72" width="4.57421875" style="1" customWidth="1"/>
    <col min="73" max="73" width="4.28125" style="1" customWidth="1"/>
    <col min="74" max="74" width="6.57421875" style="1" customWidth="1"/>
    <col min="75" max="76" width="5.57421875" style="1" customWidth="1"/>
    <col min="77" max="77" width="3.8515625" style="1" customWidth="1"/>
    <col min="78" max="80" width="2.28125" style="1" customWidth="1"/>
    <col min="81" max="81" width="3.57421875" style="1" customWidth="1"/>
    <col min="82" max="82" width="6.57421875" style="1" customWidth="1"/>
    <col min="83" max="83" width="4.57421875" style="1" customWidth="1"/>
    <col min="84" max="84" width="4.28125" style="1" customWidth="1"/>
    <col min="85" max="85" width="6.57421875" style="1" customWidth="1"/>
    <col min="86" max="87" width="5.57421875" style="1" customWidth="1"/>
    <col min="88" max="88" width="3.8515625" style="1" customWidth="1"/>
    <col min="89" max="91" width="2.28125" style="1" customWidth="1"/>
    <col min="92" max="92" width="3.57421875" style="1" customWidth="1"/>
    <col min="93" max="93" width="6.57421875" style="1" customWidth="1"/>
    <col min="94" max="94" width="4.57421875" style="1" customWidth="1"/>
    <col min="95" max="95" width="4.28125" style="1" customWidth="1"/>
    <col min="96" max="96" width="6.57421875" style="1" customWidth="1"/>
    <col min="97" max="98" width="5.57421875" style="1" customWidth="1"/>
    <col min="99" max="99" width="3.8515625" style="1" customWidth="1"/>
    <col min="100" max="102" width="2.28125" style="1" customWidth="1"/>
    <col min="103" max="103" width="3.57421875" style="1" customWidth="1"/>
    <col min="104" max="104" width="6.57421875" style="1" customWidth="1"/>
    <col min="105" max="105" width="4.57421875" style="1" customWidth="1"/>
    <col min="106" max="106" width="4.28125" style="1" customWidth="1"/>
    <col min="107" max="16384" width="8.00390625" style="1" customWidth="1"/>
  </cols>
  <sheetData/>
  <sheetProtection/>
  <printOptions gridLines="1"/>
  <pageMargins left="0.25" right="0.25" top="0.5" bottom="0.25" header="0.5" footer="0.5"/>
  <pageSetup orientation="portrait" paperSize="9" r:id="rId1"/>
  <headerFooter alignWithMargins="0">
    <oddHeader>&amp;CPage &amp;P&amp;RIDPA Match Scoring Spreadsheet (X-Large)</oddHeader>
  </headerFooter>
  <colBreaks count="3" manualBreakCount="3">
    <brk id="0" min="9" max="96" man="1"/>
    <brk id="41" max="0" man="1"/>
    <brk id="0" max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</dc:creator>
  <cp:keywords/>
  <dc:description/>
  <cp:lastModifiedBy>SAH</cp:lastModifiedBy>
  <dcterms:created xsi:type="dcterms:W3CDTF">2010-05-02T17:04:59Z</dcterms:created>
  <dcterms:modified xsi:type="dcterms:W3CDTF">2011-09-25T12:59:04Z</dcterms:modified>
  <cp:category/>
  <cp:version/>
  <cp:contentType/>
  <cp:contentStatus/>
</cp:coreProperties>
</file>