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<sst xmlns="http://schemas.openxmlformats.org/spreadsheetml/2006/main" count="145" uniqueCount="53">
  <si>
    <t/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</si>
  <si>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</si>
  <si>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</si>
  <si>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</si>
  <si>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</si>
  <si>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</si>
  <si>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</si>
  <si>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</si>
  <si>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</si>
  <si>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</si>
  <si>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</si>
  <si>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Entry #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</si>
  <si>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</si>
  <si>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</si>
  <si>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</si>
  <si>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</si>
  <si>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</si>
  <si>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</si>
  <si>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</si>
  <si>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</si>
  <si>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</si>
  <si>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</si>
  <si>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</si>
  <si>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</si>
  <si>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</si>
  <si>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</si>
  <si>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</si>
  <si>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</si>
  <si>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</si>
  <si>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</si>
  <si>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</si>
  <si>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</si>
  <si>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</si>
  <si>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</si>
  <si>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</si>
  <si>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</si>
  <si>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Gary R.</t>
  </si>
  <si>
    <t>Juan M.</t>
  </si>
  <si>
    <t>John W.</t>
  </si>
  <si>
    <t>1100</t>
  </si>
  <si>
    <t>FN</t>
  </si>
  <si>
    <t>Benelli</t>
  </si>
  <si>
    <t>870</t>
  </si>
  <si>
    <t>Mike C.</t>
  </si>
  <si>
    <t>Mossberg</t>
  </si>
  <si>
    <t>Auto/&gt;5</t>
  </si>
  <si>
    <t>Pump/&gt;5</t>
  </si>
  <si>
    <t>Mike B.</t>
  </si>
  <si>
    <t>Win 97</t>
  </si>
  <si>
    <t>Steve C.</t>
  </si>
  <si>
    <t>Fred P.</t>
  </si>
  <si>
    <t>William W.</t>
  </si>
  <si>
    <t>Don 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</si>
</sst>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49" fontId="1" fillId="0" borderId="7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1" fontId="0" fillId="3" borderId="18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5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7.421875" style="5" customWidth="1"/>
    <col min="2" max="2" width="11.28125" style="1" customWidth="1"/>
    <col min="3" max="3" width="11.140625" style="1" bestFit="1" customWidth="1"/>
    <col min="4" max="4" width="9.421875" style="1" bestFit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hidden="1" customWidth="1"/>
    <col min="9" max="9" width="5.00390625" style="1" customWidth="1"/>
    <col min="10" max="10" width="6.57421875" style="1" customWidth="1"/>
    <col min="11" max="16" width="5.57421875" style="1" hidden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6" width="7.8515625" style="1" bestFit="1" customWidth="1"/>
    <col min="27" max="29" width="5.57421875" style="1" hidden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39" width="7.8515625" style="1" bestFit="1" customWidth="1"/>
    <col min="40" max="41" width="5.57421875" style="1" hidden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1" width="6.8515625" style="1" customWidth="1"/>
    <col min="52" max="53" width="5.57421875" style="1" hidden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3" width="7.8515625" style="1" bestFit="1" customWidth="1"/>
    <col min="64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>
    <row r="1" spans="1:107" ht="13.5" thickTop="1">
      <c r="A1" s="28" t="s">
        <v>0</v>
      </c>
      <c r="B1" s="28" t="s">
        <v>1</v>
      </c>
      <c r="C1" s="28"/>
      <c r="D1" s="28"/>
      <c r="E1" s="29" t="s">
        <v>2</v>
      </c>
      <c r="F1" s="30"/>
      <c r="G1" s="30"/>
      <c r="H1" s="30"/>
      <c r="I1" s="31"/>
      <c r="J1" s="28" t="s">
        <v>3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 t="s">
        <v>4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 t="s">
        <v>5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 t="s">
        <v>6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 t="s">
        <v>7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 t="s">
        <v>8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 t="s">
        <v>9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 t="s">
        <v>10</v>
      </c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spans="1:107" ht="51.75" thickBot="1">
      <c r="A2" s="15" t="s">
        <v>11</v>
      </c>
      <c r="B2" s="16" t="s">
        <v>12</v>
      </c>
      <c r="C2" s="16" t="s">
        <v>13</v>
      </c>
      <c r="D2" s="16" t="s">
        <v>14</v>
      </c>
      <c r="E2" s="20" t="s">
        <v>15</v>
      </c>
      <c r="F2" s="21" t="s">
        <v>16</v>
      </c>
      <c r="G2" s="18" t="s">
        <v>17</v>
      </c>
      <c r="H2" s="24" t="s">
        <v>18</v>
      </c>
      <c r="I2" s="25" t="s">
        <v>19</v>
      </c>
      <c r="J2" s="15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8" t="s">
        <v>31</v>
      </c>
      <c r="V2" s="19" t="s">
        <v>32</v>
      </c>
      <c r="W2" s="16" t="s">
        <v>33</v>
      </c>
      <c r="X2" s="16" t="s">
        <v>34</v>
      </c>
      <c r="Y2" s="17" t="s">
        <v>35</v>
      </c>
      <c r="Z2" s="15" t="s">
        <v>20</v>
      </c>
      <c r="AA2" s="16" t="s">
        <v>21</v>
      </c>
      <c r="AB2" s="16" t="s">
        <v>22</v>
      </c>
      <c r="AC2" s="16" t="s">
        <v>23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9" t="s">
        <v>32</v>
      </c>
      <c r="AJ2" s="16" t="s">
        <v>33</v>
      </c>
      <c r="AK2" s="16" t="s">
        <v>34</v>
      </c>
      <c r="AL2" s="17" t="s">
        <v>35</v>
      </c>
      <c r="AM2" s="15" t="s">
        <v>20</v>
      </c>
      <c r="AN2" s="16" t="s">
        <v>21</v>
      </c>
      <c r="AO2" s="16" t="s">
        <v>22</v>
      </c>
      <c r="AP2" s="16" t="s">
        <v>27</v>
      </c>
      <c r="AQ2" s="16" t="s">
        <v>28</v>
      </c>
      <c r="AR2" s="16" t="s">
        <v>29</v>
      </c>
      <c r="AS2" s="16" t="s">
        <v>30</v>
      </c>
      <c r="AT2" s="16" t="s">
        <v>31</v>
      </c>
      <c r="AU2" s="19" t="s">
        <v>32</v>
      </c>
      <c r="AV2" s="16" t="s">
        <v>33</v>
      </c>
      <c r="AW2" s="16" t="s">
        <v>34</v>
      </c>
      <c r="AX2" s="17" t="s">
        <v>35</v>
      </c>
      <c r="AY2" s="15" t="s">
        <v>20</v>
      </c>
      <c r="AZ2" s="16" t="s">
        <v>21</v>
      </c>
      <c r="BA2" s="16" t="s">
        <v>22</v>
      </c>
      <c r="BB2" s="16" t="s">
        <v>27</v>
      </c>
      <c r="BC2" s="16" t="s">
        <v>28</v>
      </c>
      <c r="BD2" s="16" t="s">
        <v>29</v>
      </c>
      <c r="BE2" s="16" t="s">
        <v>30</v>
      </c>
      <c r="BF2" s="16" t="s">
        <v>31</v>
      </c>
      <c r="BG2" s="19" t="s">
        <v>32</v>
      </c>
      <c r="BH2" s="16" t="s">
        <v>33</v>
      </c>
      <c r="BI2" s="16" t="s">
        <v>34</v>
      </c>
      <c r="BJ2" s="17" t="s">
        <v>35</v>
      </c>
      <c r="BK2" s="15" t="s">
        <v>20</v>
      </c>
      <c r="BL2" s="16" t="s">
        <v>21</v>
      </c>
      <c r="BM2" s="16" t="s">
        <v>22</v>
      </c>
      <c r="BN2" s="16" t="s">
        <v>27</v>
      </c>
      <c r="BO2" s="16" t="s">
        <v>28</v>
      </c>
      <c r="BP2" s="16" t="s">
        <v>29</v>
      </c>
      <c r="BQ2" s="16" t="s">
        <v>30</v>
      </c>
      <c r="BR2" s="16" t="s">
        <v>31</v>
      </c>
      <c r="BS2" s="19" t="s">
        <v>32</v>
      </c>
      <c r="BT2" s="16" t="s">
        <v>33</v>
      </c>
      <c r="BU2" s="16" t="s">
        <v>34</v>
      </c>
      <c r="BV2" s="17" t="s">
        <v>35</v>
      </c>
      <c r="BW2" s="15" t="s">
        <v>20</v>
      </c>
      <c r="BX2" s="16" t="s">
        <v>21</v>
      </c>
      <c r="BY2" s="16" t="s">
        <v>27</v>
      </c>
      <c r="BZ2" s="16" t="s">
        <v>28</v>
      </c>
      <c r="CA2" s="16" t="s">
        <v>29</v>
      </c>
      <c r="CB2" s="16" t="s">
        <v>30</v>
      </c>
      <c r="CC2" s="16" t="s">
        <v>31</v>
      </c>
      <c r="CD2" s="19" t="s">
        <v>32</v>
      </c>
      <c r="CE2" s="16" t="s">
        <v>33</v>
      </c>
      <c r="CF2" s="16" t="s">
        <v>34</v>
      </c>
      <c r="CG2" s="17" t="s">
        <v>35</v>
      </c>
      <c r="CH2" s="15" t="s">
        <v>20</v>
      </c>
      <c r="CI2" s="16" t="s">
        <v>21</v>
      </c>
      <c r="CJ2" s="16" t="s">
        <v>27</v>
      </c>
      <c r="CK2" s="16" t="s">
        <v>28</v>
      </c>
      <c r="CL2" s="16" t="s">
        <v>29</v>
      </c>
      <c r="CM2" s="16" t="s">
        <v>30</v>
      </c>
      <c r="CN2" s="16" t="s">
        <v>31</v>
      </c>
      <c r="CO2" s="19" t="s">
        <v>32</v>
      </c>
      <c r="CP2" s="16" t="s">
        <v>33</v>
      </c>
      <c r="CQ2" s="16" t="s">
        <v>34</v>
      </c>
      <c r="CR2" s="17" t="s">
        <v>35</v>
      </c>
      <c r="CS2" s="15" t="s">
        <v>20</v>
      </c>
      <c r="CT2" s="16" t="s">
        <v>21</v>
      </c>
      <c r="CU2" s="16" t="s">
        <v>27</v>
      </c>
      <c r="CV2" s="16" t="s">
        <v>28</v>
      </c>
      <c r="CW2" s="16" t="s">
        <v>29</v>
      </c>
      <c r="CX2" s="16" t="s">
        <v>30</v>
      </c>
      <c r="CY2" s="16" t="s">
        <v>31</v>
      </c>
      <c r="CZ2" s="19" t="s">
        <v>32</v>
      </c>
      <c r="DA2" s="16" t="s">
        <v>33</v>
      </c>
      <c r="DB2" s="16" t="s">
        <v>34</v>
      </c>
      <c r="DC2" s="17" t="s">
        <v>35</v>
      </c>
    </row>
    <row r="3" spans="1:107" ht="13.5" thickTop="1">
      <c r="A3" s="14">
        <v>1</v>
      </c>
      <c r="B3" s="8" t="s">
        <v>50</v>
      </c>
      <c r="C3" s="9" t="s">
        <v>39</v>
      </c>
      <c r="D3" s="37" t="s">
        <v>45</v>
      </c>
      <c r="E3" s="36">
        <f aca="true" t="shared" si="0" ref="E3:E9">F3+G3+H3</f>
        <v>145.77999999999997</v>
      </c>
      <c r="F3" s="23">
        <f aca="true" t="shared" si="1" ref="F3:F9">V3+AI3+AU3+BG3+BS3+CD3+CO3+CZ3</f>
        <v>145.77999999999997</v>
      </c>
      <c r="G3" s="7">
        <f aca="true" t="shared" si="2" ref="G3:G9">X3+AK3+AW3+BI3+BU3+CF3+CQ3+DB3</f>
        <v>0</v>
      </c>
      <c r="H3" s="26">
        <f aca="true" t="shared" si="3" ref="H3:H9">I3/2</f>
        <v>0</v>
      </c>
      <c r="I3" s="40">
        <f aca="true" t="shared" si="4" ref="I3:I9">Q3+AD3+AP3+BB3+BN3+BY3+CJ3+CU3</f>
        <v>0</v>
      </c>
      <c r="J3" s="12">
        <v>57.91</v>
      </c>
      <c r="K3" s="2"/>
      <c r="L3" s="2"/>
      <c r="M3" s="2"/>
      <c r="N3" s="2"/>
      <c r="O3" s="2"/>
      <c r="P3" s="2"/>
      <c r="Q3" s="3">
        <v>0</v>
      </c>
      <c r="R3" s="3"/>
      <c r="S3" s="3"/>
      <c r="T3" s="3"/>
      <c r="U3" s="13"/>
      <c r="V3" s="6">
        <f aca="true" t="shared" si="5" ref="V3:V9">J3+K3+L3+M3+N3+O3+P3</f>
        <v>57.91</v>
      </c>
      <c r="W3" s="10">
        <f aca="true" t="shared" si="6" ref="W3:W9">Q3/2</f>
        <v>0</v>
      </c>
      <c r="X3" s="3">
        <f aca="true" t="shared" si="7" ref="X3:X9">(R3*3)+(S3*5)+(T3*5)+(U3*20)</f>
        <v>0</v>
      </c>
      <c r="Y3" s="35">
        <f aca="true" t="shared" si="8" ref="Y3:Y9">V3+W3+X3</f>
        <v>57.91</v>
      </c>
      <c r="Z3" s="12">
        <v>5.14</v>
      </c>
      <c r="AA3" s="2"/>
      <c r="AB3" s="2"/>
      <c r="AC3" s="2"/>
      <c r="AD3" s="3">
        <v>0</v>
      </c>
      <c r="AE3" s="3"/>
      <c r="AF3" s="3"/>
      <c r="AG3" s="3"/>
      <c r="AH3" s="3"/>
      <c r="AI3" s="6">
        <f aca="true" t="shared" si="9" ref="AI3:AI9">Z3+AA3+AB3+AC3</f>
        <v>5.14</v>
      </c>
      <c r="AJ3" s="10">
        <f aca="true" t="shared" si="10" ref="AJ3:AJ9">AD3/2</f>
        <v>0</v>
      </c>
      <c r="AK3" s="3">
        <f aca="true" t="shared" si="11" ref="AK3:AK9">(AE3*3)+(AF3*5)+(AG3*5)+(AH3*20)</f>
        <v>0</v>
      </c>
      <c r="AL3" s="38">
        <f aca="true" t="shared" si="12" ref="AL3:AL9">AI3+AJ3+AK3</f>
        <v>5.14</v>
      </c>
      <c r="AM3" s="12">
        <v>40.12</v>
      </c>
      <c r="AN3" s="2"/>
      <c r="AO3" s="2"/>
      <c r="AP3" s="3">
        <v>0</v>
      </c>
      <c r="AQ3" s="3"/>
      <c r="AR3" s="3"/>
      <c r="AS3" s="3"/>
      <c r="AT3" s="3"/>
      <c r="AU3" s="6">
        <f aca="true" t="shared" si="13" ref="AU3:AU9">AM3+AN3+AO3</f>
        <v>40.12</v>
      </c>
      <c r="AV3" s="10">
        <f aca="true" t="shared" si="14" ref="AV3:AV9">AP3/2</f>
        <v>0</v>
      </c>
      <c r="AW3" s="3">
        <f aca="true" t="shared" si="15" ref="AW3:AW9">(AQ3*3)+(AR3*5)+(AS3*5)+(AT3*20)</f>
        <v>0</v>
      </c>
      <c r="AX3" s="35">
        <f aca="true" t="shared" si="16" ref="AX3:AX9">AU3+AV3+AW3</f>
        <v>40.12</v>
      </c>
      <c r="AY3" s="12">
        <v>37.66</v>
      </c>
      <c r="AZ3" s="2"/>
      <c r="BA3" s="2"/>
      <c r="BB3" s="3">
        <v>0</v>
      </c>
      <c r="BC3" s="3"/>
      <c r="BD3" s="3"/>
      <c r="BE3" s="3"/>
      <c r="BF3" s="3"/>
      <c r="BG3" s="6">
        <f aca="true" t="shared" si="17" ref="BG3:BG9">AY3+AZ3+BA3</f>
        <v>37.66</v>
      </c>
      <c r="BH3" s="10">
        <f aca="true" t="shared" si="18" ref="BH3:BH9">BB3/2</f>
        <v>0</v>
      </c>
      <c r="BI3" s="3">
        <f aca="true" t="shared" si="19" ref="BI3:BI9">(BC3*3)+(BD3*5)+(BE3*5)+(BF3*20)</f>
        <v>0</v>
      </c>
      <c r="BJ3" s="35">
        <f aca="true" t="shared" si="20" ref="BJ3:BJ9">BG3+BH3+BI3</f>
        <v>37.66</v>
      </c>
      <c r="BK3" s="12">
        <v>4.95</v>
      </c>
      <c r="BL3" s="2"/>
      <c r="BM3" s="2"/>
      <c r="BN3" s="3"/>
      <c r="BO3" s="3"/>
      <c r="BP3" s="3"/>
      <c r="BQ3" s="3"/>
      <c r="BR3" s="3"/>
      <c r="BS3" s="6">
        <f aca="true" t="shared" si="21" ref="BS3:BS9">BK3+BL3+BM3</f>
        <v>4.95</v>
      </c>
      <c r="BT3" s="10">
        <f aca="true" t="shared" si="22" ref="BT3:BT9">BN3/2</f>
        <v>0</v>
      </c>
      <c r="BU3" s="3">
        <f aca="true" t="shared" si="23" ref="BU3:BU9">(BO3*3)+(BP3*5)+(BQ3*5)+(BR3*20)</f>
        <v>0</v>
      </c>
      <c r="BV3" s="38">
        <f aca="true" t="shared" si="24" ref="BV3:BV9">BS3+BT3+BU3</f>
        <v>4.95</v>
      </c>
      <c r="BW3" s="12"/>
      <c r="BX3" s="2"/>
      <c r="BY3" s="3"/>
      <c r="BZ3" s="3"/>
      <c r="CA3" s="3"/>
      <c r="CB3" s="3"/>
      <c r="CC3" s="3"/>
      <c r="CD3" s="6">
        <f aca="true" t="shared" si="25" ref="CD3:CD9">BW3+BX3</f>
        <v>0</v>
      </c>
      <c r="CE3" s="10">
        <f aca="true" t="shared" si="26" ref="CE3:CE9">BY3/2</f>
        <v>0</v>
      </c>
      <c r="CF3" s="3">
        <f aca="true" t="shared" si="27" ref="CF3:CF9">(BZ3*3)+(CA3*5)+(CB3*5)+(CC3*20)</f>
        <v>0</v>
      </c>
      <c r="CG3" s="11">
        <f aca="true" t="shared" si="28" ref="CG3:CG9">CD3+CE3+CF3</f>
        <v>0</v>
      </c>
      <c r="CH3" s="12"/>
      <c r="CI3" s="2"/>
      <c r="CJ3" s="3"/>
      <c r="CK3" s="3"/>
      <c r="CL3" s="3"/>
      <c r="CM3" s="3"/>
      <c r="CN3" s="3"/>
      <c r="CO3" s="6">
        <f aca="true" t="shared" si="29" ref="CO3:CO9">CH3+CI3</f>
        <v>0</v>
      </c>
      <c r="CP3" s="10">
        <f aca="true" t="shared" si="30" ref="CP3:CP9">CJ3/2</f>
        <v>0</v>
      </c>
      <c r="CQ3" s="3">
        <f aca="true" t="shared" si="31" ref="CQ3:CQ9">(CK3*3)+(CL3*5)+(CM3*5)+(CN3*20)</f>
        <v>0</v>
      </c>
      <c r="CR3" s="11">
        <f aca="true" t="shared" si="32" ref="CR3:CR9">CO3+CP3+CQ3</f>
        <v>0</v>
      </c>
      <c r="CS3" s="12"/>
      <c r="CT3" s="2"/>
      <c r="CU3" s="3"/>
      <c r="CV3" s="3"/>
      <c r="CW3" s="3"/>
      <c r="CX3" s="3"/>
      <c r="CY3" s="3"/>
      <c r="CZ3" s="6">
        <f aca="true" t="shared" si="33" ref="CZ3:CZ9">CS3+CT3</f>
        <v>0</v>
      </c>
      <c r="DA3" s="10">
        <f aca="true" t="shared" si="34" ref="DA3:DA9">CU3/2</f>
        <v>0</v>
      </c>
      <c r="DB3" s="3">
        <f aca="true" t="shared" si="35" ref="DB3:DB9">(CV3*3)+(CW3*5)+(CX3*5)+(CY3*20)</f>
        <v>0</v>
      </c>
      <c r="DC3" s="11">
        <f aca="true" t="shared" si="36" ref="DC3:DC9">CZ3+DA3+DB3</f>
        <v>0</v>
      </c>
    </row>
    <row r="4" spans="1:107" ht="12.75">
      <c r="A4" s="14">
        <v>2</v>
      </c>
      <c r="B4" s="8" t="s">
        <v>36</v>
      </c>
      <c r="C4" s="9" t="s">
        <v>39</v>
      </c>
      <c r="D4" s="33" t="s">
        <v>45</v>
      </c>
      <c r="E4" s="32">
        <f t="shared" si="0"/>
        <v>170.85000000000002</v>
      </c>
      <c r="F4" s="23">
        <f t="shared" si="1"/>
        <v>157.85000000000002</v>
      </c>
      <c r="G4" s="7">
        <f t="shared" si="2"/>
        <v>8</v>
      </c>
      <c r="H4" s="26">
        <f t="shared" si="3"/>
        <v>5</v>
      </c>
      <c r="I4" s="34">
        <f t="shared" si="4"/>
        <v>10</v>
      </c>
      <c r="J4" s="12">
        <v>68.41</v>
      </c>
      <c r="K4" s="2"/>
      <c r="L4" s="2"/>
      <c r="M4" s="2"/>
      <c r="N4" s="2"/>
      <c r="O4" s="2"/>
      <c r="P4" s="2"/>
      <c r="Q4" s="3">
        <v>0</v>
      </c>
      <c r="R4" s="3"/>
      <c r="S4" s="3"/>
      <c r="T4" s="3"/>
      <c r="U4" s="13"/>
      <c r="V4" s="6">
        <f t="shared" si="5"/>
        <v>68.41</v>
      </c>
      <c r="W4" s="10">
        <f t="shared" si="6"/>
        <v>0</v>
      </c>
      <c r="X4" s="3">
        <f t="shared" si="7"/>
        <v>0</v>
      </c>
      <c r="Y4" s="35">
        <f t="shared" si="8"/>
        <v>68.41</v>
      </c>
      <c r="Z4" s="12">
        <v>11.59</v>
      </c>
      <c r="AA4" s="2"/>
      <c r="AB4" s="2"/>
      <c r="AC4" s="2"/>
      <c r="AD4" s="3">
        <v>5</v>
      </c>
      <c r="AE4" s="3">
        <v>1</v>
      </c>
      <c r="AF4" s="3"/>
      <c r="AG4" s="3"/>
      <c r="AH4" s="3"/>
      <c r="AI4" s="6">
        <f t="shared" si="9"/>
        <v>11.59</v>
      </c>
      <c r="AJ4" s="10">
        <f t="shared" si="10"/>
        <v>2.5</v>
      </c>
      <c r="AK4" s="3">
        <f t="shared" si="11"/>
        <v>3</v>
      </c>
      <c r="AL4" s="35">
        <f t="shared" si="12"/>
        <v>17.09</v>
      </c>
      <c r="AM4" s="12">
        <v>27.97</v>
      </c>
      <c r="AN4" s="2"/>
      <c r="AO4" s="2"/>
      <c r="AP4" s="3">
        <v>0</v>
      </c>
      <c r="AQ4" s="3"/>
      <c r="AR4" s="3"/>
      <c r="AS4" s="3"/>
      <c r="AT4" s="3"/>
      <c r="AU4" s="6">
        <f t="shared" si="13"/>
        <v>27.97</v>
      </c>
      <c r="AV4" s="10">
        <f t="shared" si="14"/>
        <v>0</v>
      </c>
      <c r="AW4" s="3">
        <f t="shared" si="15"/>
        <v>0</v>
      </c>
      <c r="AX4" s="38">
        <f t="shared" si="16"/>
        <v>27.97</v>
      </c>
      <c r="AY4" s="12">
        <v>33.33</v>
      </c>
      <c r="AZ4" s="2"/>
      <c r="BA4" s="2"/>
      <c r="BB4" s="3"/>
      <c r="BC4" s="3"/>
      <c r="BD4" s="3"/>
      <c r="BE4" s="3"/>
      <c r="BF4" s="3"/>
      <c r="BG4" s="6">
        <f t="shared" si="17"/>
        <v>33.33</v>
      </c>
      <c r="BH4" s="10">
        <f t="shared" si="18"/>
        <v>0</v>
      </c>
      <c r="BI4" s="3">
        <f t="shared" si="19"/>
        <v>0</v>
      </c>
      <c r="BJ4" s="38">
        <f t="shared" si="20"/>
        <v>33.33</v>
      </c>
      <c r="BK4" s="12">
        <v>16.55</v>
      </c>
      <c r="BL4" s="2"/>
      <c r="BM4" s="2"/>
      <c r="BN4" s="3">
        <v>5</v>
      </c>
      <c r="BO4" s="3"/>
      <c r="BP4" s="3">
        <v>1</v>
      </c>
      <c r="BQ4" s="3"/>
      <c r="BR4" s="3"/>
      <c r="BS4" s="6">
        <f t="shared" si="21"/>
        <v>16.55</v>
      </c>
      <c r="BT4" s="10">
        <f t="shared" si="22"/>
        <v>2.5</v>
      </c>
      <c r="BU4" s="3">
        <f t="shared" si="23"/>
        <v>5</v>
      </c>
      <c r="BV4" s="11">
        <f t="shared" si="24"/>
        <v>24.05</v>
      </c>
      <c r="BW4" s="12"/>
      <c r="BX4" s="2"/>
      <c r="BY4" s="3"/>
      <c r="BZ4" s="3"/>
      <c r="CA4" s="3"/>
      <c r="CB4" s="3"/>
      <c r="CC4" s="3"/>
      <c r="CD4" s="6">
        <f t="shared" si="25"/>
        <v>0</v>
      </c>
      <c r="CE4" s="10">
        <f t="shared" si="26"/>
        <v>0</v>
      </c>
      <c r="CF4" s="3">
        <f t="shared" si="27"/>
        <v>0</v>
      </c>
      <c r="CG4" s="11">
        <f t="shared" si="28"/>
        <v>0</v>
      </c>
      <c r="CH4" s="12"/>
      <c r="CI4" s="2"/>
      <c r="CJ4" s="3"/>
      <c r="CK4" s="3"/>
      <c r="CL4" s="3"/>
      <c r="CM4" s="3"/>
      <c r="CN4" s="3"/>
      <c r="CO4" s="6">
        <f t="shared" si="29"/>
        <v>0</v>
      </c>
      <c r="CP4" s="10">
        <f t="shared" si="30"/>
        <v>0</v>
      </c>
      <c r="CQ4" s="3">
        <f t="shared" si="31"/>
        <v>0</v>
      </c>
      <c r="CR4" s="11">
        <f t="shared" si="32"/>
        <v>0</v>
      </c>
      <c r="CS4" s="12"/>
      <c r="CT4" s="2"/>
      <c r="CU4" s="3"/>
      <c r="CV4" s="3"/>
      <c r="CW4" s="3"/>
      <c r="CX4" s="3"/>
      <c r="CY4" s="3"/>
      <c r="CZ4" s="6">
        <f t="shared" si="33"/>
        <v>0</v>
      </c>
      <c r="DA4" s="10">
        <f t="shared" si="34"/>
        <v>0</v>
      </c>
      <c r="DB4" s="3">
        <f t="shared" si="35"/>
        <v>0</v>
      </c>
      <c r="DC4" s="11">
        <f t="shared" si="36"/>
        <v>0</v>
      </c>
    </row>
    <row r="5" spans="1:107" ht="12.75">
      <c r="A5" s="14">
        <v>3</v>
      </c>
      <c r="B5" s="8" t="s">
        <v>43</v>
      </c>
      <c r="C5" s="9" t="s">
        <v>44</v>
      </c>
      <c r="D5" s="33" t="s">
        <v>45</v>
      </c>
      <c r="E5" s="32">
        <f t="shared" si="0"/>
        <v>172.79999999999998</v>
      </c>
      <c r="F5" s="23">
        <f t="shared" si="1"/>
        <v>171.79999999999998</v>
      </c>
      <c r="G5" s="7">
        <f t="shared" si="2"/>
        <v>0</v>
      </c>
      <c r="H5" s="26">
        <f t="shared" si="3"/>
        <v>1</v>
      </c>
      <c r="I5" s="34">
        <f t="shared" si="4"/>
        <v>2</v>
      </c>
      <c r="J5" s="12">
        <v>87.91</v>
      </c>
      <c r="K5" s="2"/>
      <c r="L5" s="2"/>
      <c r="M5" s="2"/>
      <c r="N5" s="2"/>
      <c r="O5" s="2"/>
      <c r="P5" s="2"/>
      <c r="Q5" s="3">
        <v>1</v>
      </c>
      <c r="R5" s="3"/>
      <c r="S5" s="3"/>
      <c r="T5" s="3"/>
      <c r="U5" s="13"/>
      <c r="V5" s="6">
        <f t="shared" si="5"/>
        <v>87.91</v>
      </c>
      <c r="W5" s="10">
        <f t="shared" si="6"/>
        <v>0.5</v>
      </c>
      <c r="X5" s="3">
        <f t="shared" si="7"/>
        <v>0</v>
      </c>
      <c r="Y5" s="11">
        <f t="shared" si="8"/>
        <v>88.41</v>
      </c>
      <c r="Z5" s="12">
        <v>7.92</v>
      </c>
      <c r="AA5" s="2"/>
      <c r="AB5" s="2"/>
      <c r="AC5" s="2"/>
      <c r="AD5" s="3">
        <v>0</v>
      </c>
      <c r="AE5" s="3"/>
      <c r="AF5" s="3"/>
      <c r="AG5" s="3"/>
      <c r="AH5" s="3"/>
      <c r="AI5" s="6">
        <f t="shared" si="9"/>
        <v>7.92</v>
      </c>
      <c r="AJ5" s="10">
        <f t="shared" si="10"/>
        <v>0</v>
      </c>
      <c r="AK5" s="3">
        <f t="shared" si="11"/>
        <v>0</v>
      </c>
      <c r="AL5" s="11">
        <f t="shared" si="12"/>
        <v>7.92</v>
      </c>
      <c r="AM5" s="12">
        <v>31.97</v>
      </c>
      <c r="AN5" s="2"/>
      <c r="AO5" s="2"/>
      <c r="AP5" s="3">
        <v>1</v>
      </c>
      <c r="AQ5" s="3"/>
      <c r="AR5" s="3"/>
      <c r="AS5" s="3"/>
      <c r="AT5" s="3"/>
      <c r="AU5" s="6">
        <f t="shared" si="13"/>
        <v>31.97</v>
      </c>
      <c r="AV5" s="10">
        <f t="shared" si="14"/>
        <v>0.5</v>
      </c>
      <c r="AW5" s="3">
        <f t="shared" si="15"/>
        <v>0</v>
      </c>
      <c r="AX5" s="11">
        <f t="shared" si="16"/>
        <v>32.47</v>
      </c>
      <c r="AY5" s="12">
        <v>36.84</v>
      </c>
      <c r="AZ5" s="2"/>
      <c r="BA5" s="2"/>
      <c r="BB5" s="3">
        <v>0</v>
      </c>
      <c r="BC5" s="3"/>
      <c r="BD5" s="3"/>
      <c r="BE5" s="3"/>
      <c r="BF5" s="3"/>
      <c r="BG5" s="6">
        <f t="shared" si="17"/>
        <v>36.84</v>
      </c>
      <c r="BH5" s="10">
        <f t="shared" si="18"/>
        <v>0</v>
      </c>
      <c r="BI5" s="3">
        <f t="shared" si="19"/>
        <v>0</v>
      </c>
      <c r="BJ5" s="11">
        <f t="shared" si="20"/>
        <v>36.84</v>
      </c>
      <c r="BK5" s="12">
        <v>7.16</v>
      </c>
      <c r="BL5" s="2"/>
      <c r="BM5" s="2"/>
      <c r="BN5" s="3"/>
      <c r="BO5" s="3"/>
      <c r="BP5" s="3"/>
      <c r="BQ5" s="3"/>
      <c r="BR5" s="3"/>
      <c r="BS5" s="6">
        <f t="shared" si="21"/>
        <v>7.16</v>
      </c>
      <c r="BT5" s="10">
        <f t="shared" si="22"/>
        <v>0</v>
      </c>
      <c r="BU5" s="3">
        <f t="shared" si="23"/>
        <v>0</v>
      </c>
      <c r="BV5" s="11">
        <f t="shared" si="24"/>
        <v>7.16</v>
      </c>
      <c r="BW5" s="12"/>
      <c r="BX5" s="2"/>
      <c r="BY5" s="3"/>
      <c r="BZ5" s="3"/>
      <c r="CA5" s="3"/>
      <c r="CB5" s="3"/>
      <c r="CC5" s="3"/>
      <c r="CD5" s="6">
        <f t="shared" si="25"/>
        <v>0</v>
      </c>
      <c r="CE5" s="10">
        <f t="shared" si="26"/>
        <v>0</v>
      </c>
      <c r="CF5" s="3">
        <f t="shared" si="27"/>
        <v>0</v>
      </c>
      <c r="CG5" s="11">
        <f t="shared" si="28"/>
        <v>0</v>
      </c>
      <c r="CH5" s="12"/>
      <c r="CI5" s="2"/>
      <c r="CJ5" s="3"/>
      <c r="CK5" s="3"/>
      <c r="CL5" s="3"/>
      <c r="CM5" s="3"/>
      <c r="CN5" s="3"/>
      <c r="CO5" s="6">
        <f t="shared" si="29"/>
        <v>0</v>
      </c>
      <c r="CP5" s="10">
        <f t="shared" si="30"/>
        <v>0</v>
      </c>
      <c r="CQ5" s="3">
        <f t="shared" si="31"/>
        <v>0</v>
      </c>
      <c r="CR5" s="11">
        <f t="shared" si="32"/>
        <v>0</v>
      </c>
      <c r="CS5" s="12"/>
      <c r="CT5" s="2"/>
      <c r="CU5" s="3"/>
      <c r="CV5" s="3"/>
      <c r="CW5" s="3"/>
      <c r="CX5" s="3"/>
      <c r="CY5" s="3"/>
      <c r="CZ5" s="6">
        <f t="shared" si="33"/>
        <v>0</v>
      </c>
      <c r="DA5" s="10">
        <f t="shared" si="34"/>
        <v>0</v>
      </c>
      <c r="DB5" s="3">
        <f t="shared" si="35"/>
        <v>0</v>
      </c>
      <c r="DC5" s="11">
        <f t="shared" si="36"/>
        <v>0</v>
      </c>
    </row>
    <row r="6" spans="1:107" ht="12.75">
      <c r="A6" s="14">
        <v>4</v>
      </c>
      <c r="B6" s="8" t="s">
        <v>51</v>
      </c>
      <c r="C6" s="9" t="s">
        <v>41</v>
      </c>
      <c r="D6" s="33" t="s">
        <v>45</v>
      </c>
      <c r="E6" s="32">
        <f t="shared" si="0"/>
        <v>175.5</v>
      </c>
      <c r="F6" s="23">
        <f t="shared" si="1"/>
        <v>173</v>
      </c>
      <c r="G6" s="7">
        <f t="shared" si="2"/>
        <v>0</v>
      </c>
      <c r="H6" s="26">
        <f t="shared" si="3"/>
        <v>2.5</v>
      </c>
      <c r="I6" s="34">
        <f t="shared" si="4"/>
        <v>5</v>
      </c>
      <c r="J6" s="12">
        <v>64.8</v>
      </c>
      <c r="K6" s="2"/>
      <c r="L6" s="2"/>
      <c r="M6" s="2"/>
      <c r="N6" s="2"/>
      <c r="O6" s="2"/>
      <c r="P6" s="2"/>
      <c r="Q6" s="3">
        <v>1</v>
      </c>
      <c r="R6" s="3"/>
      <c r="S6" s="3"/>
      <c r="T6" s="3"/>
      <c r="U6" s="13"/>
      <c r="V6" s="6">
        <f t="shared" si="5"/>
        <v>64.8</v>
      </c>
      <c r="W6" s="10">
        <f t="shared" si="6"/>
        <v>0.5</v>
      </c>
      <c r="X6" s="3">
        <f t="shared" si="7"/>
        <v>0</v>
      </c>
      <c r="Y6" s="11">
        <f t="shared" si="8"/>
        <v>65.3</v>
      </c>
      <c r="Z6" s="12">
        <v>9.18</v>
      </c>
      <c r="AA6" s="2"/>
      <c r="AB6" s="2"/>
      <c r="AC6" s="2"/>
      <c r="AD6" s="3"/>
      <c r="AE6" s="3"/>
      <c r="AF6" s="3"/>
      <c r="AG6" s="3"/>
      <c r="AH6" s="3"/>
      <c r="AI6" s="6">
        <f t="shared" si="9"/>
        <v>9.18</v>
      </c>
      <c r="AJ6" s="10">
        <f t="shared" si="10"/>
        <v>0</v>
      </c>
      <c r="AK6" s="3">
        <f t="shared" si="11"/>
        <v>0</v>
      </c>
      <c r="AL6" s="11">
        <f t="shared" si="12"/>
        <v>9.18</v>
      </c>
      <c r="AM6" s="12">
        <v>29.88</v>
      </c>
      <c r="AN6" s="2"/>
      <c r="AO6" s="2"/>
      <c r="AP6" s="3">
        <v>4</v>
      </c>
      <c r="AQ6" s="3"/>
      <c r="AR6" s="3"/>
      <c r="AS6" s="3"/>
      <c r="AT6" s="3"/>
      <c r="AU6" s="6">
        <f t="shared" si="13"/>
        <v>29.88</v>
      </c>
      <c r="AV6" s="10">
        <f t="shared" si="14"/>
        <v>2</v>
      </c>
      <c r="AW6" s="3">
        <f t="shared" si="15"/>
        <v>0</v>
      </c>
      <c r="AX6" s="11">
        <f t="shared" si="16"/>
        <v>31.88</v>
      </c>
      <c r="AY6" s="12">
        <v>60.75</v>
      </c>
      <c r="AZ6" s="2"/>
      <c r="BA6" s="2"/>
      <c r="BB6" s="3"/>
      <c r="BC6" s="3"/>
      <c r="BD6" s="3"/>
      <c r="BE6" s="3"/>
      <c r="BF6" s="3"/>
      <c r="BG6" s="6">
        <f t="shared" si="17"/>
        <v>60.75</v>
      </c>
      <c r="BH6" s="10">
        <f t="shared" si="18"/>
        <v>0</v>
      </c>
      <c r="BI6" s="3">
        <f t="shared" si="19"/>
        <v>0</v>
      </c>
      <c r="BJ6" s="11">
        <f t="shared" si="20"/>
        <v>60.75</v>
      </c>
      <c r="BK6" s="12">
        <v>8.39</v>
      </c>
      <c r="BL6" s="2"/>
      <c r="BM6" s="2"/>
      <c r="BN6" s="3"/>
      <c r="BO6" s="3"/>
      <c r="BP6" s="3"/>
      <c r="BQ6" s="3"/>
      <c r="BR6" s="3"/>
      <c r="BS6" s="6">
        <f t="shared" si="21"/>
        <v>8.39</v>
      </c>
      <c r="BT6" s="10">
        <f t="shared" si="22"/>
        <v>0</v>
      </c>
      <c r="BU6" s="3">
        <f t="shared" si="23"/>
        <v>0</v>
      </c>
      <c r="BV6" s="11">
        <f t="shared" si="24"/>
        <v>8.39</v>
      </c>
      <c r="BW6" s="12"/>
      <c r="BX6" s="2"/>
      <c r="BY6" s="3"/>
      <c r="BZ6" s="3"/>
      <c r="CA6" s="3"/>
      <c r="CB6" s="3"/>
      <c r="CC6" s="3"/>
      <c r="CD6" s="6">
        <f t="shared" si="25"/>
        <v>0</v>
      </c>
      <c r="CE6" s="10">
        <f t="shared" si="26"/>
        <v>0</v>
      </c>
      <c r="CF6" s="3">
        <f t="shared" si="27"/>
        <v>0</v>
      </c>
      <c r="CG6" s="11">
        <f t="shared" si="28"/>
        <v>0</v>
      </c>
      <c r="CH6" s="12"/>
      <c r="CI6" s="2"/>
      <c r="CJ6" s="3"/>
      <c r="CK6" s="3"/>
      <c r="CL6" s="3"/>
      <c r="CM6" s="3"/>
      <c r="CN6" s="3"/>
      <c r="CO6" s="6">
        <f t="shared" si="29"/>
        <v>0</v>
      </c>
      <c r="CP6" s="10">
        <f t="shared" si="30"/>
        <v>0</v>
      </c>
      <c r="CQ6" s="3">
        <f t="shared" si="31"/>
        <v>0</v>
      </c>
      <c r="CR6" s="11">
        <f t="shared" si="32"/>
        <v>0</v>
      </c>
      <c r="CS6" s="12"/>
      <c r="CT6" s="2"/>
      <c r="CU6" s="3"/>
      <c r="CV6" s="3"/>
      <c r="CW6" s="3"/>
      <c r="CX6" s="3"/>
      <c r="CY6" s="3"/>
      <c r="CZ6" s="6">
        <f t="shared" si="33"/>
        <v>0</v>
      </c>
      <c r="DA6" s="10">
        <f t="shared" si="34"/>
        <v>0</v>
      </c>
      <c r="DB6" s="3">
        <f t="shared" si="35"/>
        <v>0</v>
      </c>
      <c r="DC6" s="11">
        <f t="shared" si="36"/>
        <v>0</v>
      </c>
    </row>
    <row r="7" spans="1:107" ht="12.75">
      <c r="A7" s="14">
        <v>5</v>
      </c>
      <c r="B7" s="8" t="s">
        <v>37</v>
      </c>
      <c r="C7" s="9" t="s">
        <v>40</v>
      </c>
      <c r="D7" s="33" t="s">
        <v>45</v>
      </c>
      <c r="E7" s="22">
        <f t="shared" si="0"/>
        <v>192.53</v>
      </c>
      <c r="F7" s="23">
        <f t="shared" si="1"/>
        <v>184.03</v>
      </c>
      <c r="G7" s="7">
        <f t="shared" si="2"/>
        <v>5</v>
      </c>
      <c r="H7" s="26">
        <f t="shared" si="3"/>
        <v>3.5</v>
      </c>
      <c r="I7" s="27">
        <f t="shared" si="4"/>
        <v>7</v>
      </c>
      <c r="J7" s="12">
        <v>90.79</v>
      </c>
      <c r="K7" s="2"/>
      <c r="L7" s="2"/>
      <c r="M7" s="2"/>
      <c r="N7" s="2"/>
      <c r="O7" s="2"/>
      <c r="P7" s="2"/>
      <c r="Q7" s="3">
        <v>0</v>
      </c>
      <c r="R7" s="3"/>
      <c r="S7" s="3"/>
      <c r="T7" s="3"/>
      <c r="U7" s="13"/>
      <c r="V7" s="6">
        <f t="shared" si="5"/>
        <v>90.79</v>
      </c>
      <c r="W7" s="10">
        <f t="shared" si="6"/>
        <v>0</v>
      </c>
      <c r="X7" s="3">
        <f t="shared" si="7"/>
        <v>0</v>
      </c>
      <c r="Y7" s="11">
        <f t="shared" si="8"/>
        <v>90.79</v>
      </c>
      <c r="Z7" s="12">
        <v>6.58</v>
      </c>
      <c r="AA7" s="2"/>
      <c r="AB7" s="2"/>
      <c r="AC7" s="2"/>
      <c r="AD7" s="3"/>
      <c r="AE7" s="3"/>
      <c r="AF7" s="3"/>
      <c r="AG7" s="3"/>
      <c r="AH7" s="3"/>
      <c r="AI7" s="6">
        <f t="shared" si="9"/>
        <v>6.58</v>
      </c>
      <c r="AJ7" s="10">
        <f t="shared" si="10"/>
        <v>0</v>
      </c>
      <c r="AK7" s="3">
        <f t="shared" si="11"/>
        <v>0</v>
      </c>
      <c r="AL7" s="11">
        <f t="shared" si="12"/>
        <v>6.58</v>
      </c>
      <c r="AM7" s="12">
        <v>41.92</v>
      </c>
      <c r="AN7" s="2"/>
      <c r="AO7" s="2"/>
      <c r="AP7" s="3">
        <v>2</v>
      </c>
      <c r="AQ7" s="3"/>
      <c r="AR7" s="3"/>
      <c r="AS7" s="3"/>
      <c r="AT7" s="3"/>
      <c r="AU7" s="6">
        <f t="shared" si="13"/>
        <v>41.92</v>
      </c>
      <c r="AV7" s="10">
        <f t="shared" si="14"/>
        <v>1</v>
      </c>
      <c r="AW7" s="3">
        <f t="shared" si="15"/>
        <v>0</v>
      </c>
      <c r="AX7" s="11">
        <f t="shared" si="16"/>
        <v>42.92</v>
      </c>
      <c r="AY7" s="12">
        <v>38.6</v>
      </c>
      <c r="AZ7" s="2"/>
      <c r="BA7" s="2"/>
      <c r="BB7" s="3">
        <v>0</v>
      </c>
      <c r="BC7" s="3"/>
      <c r="BD7" s="3"/>
      <c r="BE7" s="3"/>
      <c r="BF7" s="3"/>
      <c r="BG7" s="6">
        <f t="shared" si="17"/>
        <v>38.6</v>
      </c>
      <c r="BH7" s="10">
        <f t="shared" si="18"/>
        <v>0</v>
      </c>
      <c r="BI7" s="3">
        <f t="shared" si="19"/>
        <v>0</v>
      </c>
      <c r="BJ7" s="11">
        <f t="shared" si="20"/>
        <v>38.6</v>
      </c>
      <c r="BK7" s="12">
        <v>6.14</v>
      </c>
      <c r="BL7" s="2"/>
      <c r="BM7" s="2"/>
      <c r="BN7" s="3">
        <v>5</v>
      </c>
      <c r="BO7" s="3"/>
      <c r="BP7" s="3">
        <v>1</v>
      </c>
      <c r="BQ7" s="3"/>
      <c r="BR7" s="3"/>
      <c r="BS7" s="6">
        <f t="shared" si="21"/>
        <v>6.14</v>
      </c>
      <c r="BT7" s="10">
        <f t="shared" si="22"/>
        <v>2.5</v>
      </c>
      <c r="BU7" s="3">
        <f t="shared" si="23"/>
        <v>5</v>
      </c>
      <c r="BV7" s="11">
        <f t="shared" si="24"/>
        <v>13.64</v>
      </c>
      <c r="BW7" s="12"/>
      <c r="BX7" s="2"/>
      <c r="BY7" s="3"/>
      <c r="BZ7" s="3"/>
      <c r="CA7" s="3"/>
      <c r="CB7" s="3"/>
      <c r="CC7" s="3"/>
      <c r="CD7" s="6">
        <f t="shared" si="25"/>
        <v>0</v>
      </c>
      <c r="CE7" s="10">
        <f t="shared" si="26"/>
        <v>0</v>
      </c>
      <c r="CF7" s="3">
        <f t="shared" si="27"/>
        <v>0</v>
      </c>
      <c r="CG7" s="11">
        <f t="shared" si="28"/>
        <v>0</v>
      </c>
      <c r="CH7" s="12"/>
      <c r="CI7" s="2"/>
      <c r="CJ7" s="3"/>
      <c r="CK7" s="3"/>
      <c r="CL7" s="3"/>
      <c r="CM7" s="3"/>
      <c r="CN7" s="3"/>
      <c r="CO7" s="6">
        <f t="shared" si="29"/>
        <v>0</v>
      </c>
      <c r="CP7" s="10">
        <f t="shared" si="30"/>
        <v>0</v>
      </c>
      <c r="CQ7" s="3">
        <f t="shared" si="31"/>
        <v>0</v>
      </c>
      <c r="CR7" s="11">
        <f t="shared" si="32"/>
        <v>0</v>
      </c>
      <c r="CS7" s="12"/>
      <c r="CT7" s="2"/>
      <c r="CU7" s="3"/>
      <c r="CV7" s="3"/>
      <c r="CW7" s="3"/>
      <c r="CX7" s="3"/>
      <c r="CY7" s="3"/>
      <c r="CZ7" s="6">
        <f t="shared" si="33"/>
        <v>0</v>
      </c>
      <c r="DA7" s="10">
        <f t="shared" si="34"/>
        <v>0</v>
      </c>
      <c r="DB7" s="3">
        <f t="shared" si="35"/>
        <v>0</v>
      </c>
      <c r="DC7" s="11">
        <f t="shared" si="36"/>
        <v>0</v>
      </c>
    </row>
    <row r="8" spans="1:107" ht="12.75">
      <c r="A8" s="14">
        <v>6</v>
      </c>
      <c r="B8" s="8" t="s">
        <v>52</v>
      </c>
      <c r="C8" s="9" t="s">
        <v>41</v>
      </c>
      <c r="D8" s="33" t="s">
        <v>45</v>
      </c>
      <c r="E8" s="32">
        <f t="shared" si="0"/>
        <v>206.98000000000002</v>
      </c>
      <c r="F8" s="23">
        <f t="shared" si="1"/>
        <v>206.98000000000002</v>
      </c>
      <c r="G8" s="7">
        <f t="shared" si="2"/>
        <v>0</v>
      </c>
      <c r="H8" s="26">
        <f t="shared" si="3"/>
        <v>0</v>
      </c>
      <c r="I8" s="40">
        <f t="shared" si="4"/>
        <v>0</v>
      </c>
      <c r="J8" s="12">
        <v>91.34</v>
      </c>
      <c r="K8" s="2"/>
      <c r="L8" s="2"/>
      <c r="M8" s="2"/>
      <c r="N8" s="2"/>
      <c r="O8" s="2"/>
      <c r="P8" s="2"/>
      <c r="Q8" s="3">
        <v>0</v>
      </c>
      <c r="R8" s="3"/>
      <c r="S8" s="3"/>
      <c r="T8" s="3"/>
      <c r="U8" s="13"/>
      <c r="V8" s="6">
        <f t="shared" si="5"/>
        <v>91.34</v>
      </c>
      <c r="W8" s="10">
        <f t="shared" si="6"/>
        <v>0</v>
      </c>
      <c r="X8" s="3">
        <f t="shared" si="7"/>
        <v>0</v>
      </c>
      <c r="Y8" s="11">
        <f t="shared" si="8"/>
        <v>91.34</v>
      </c>
      <c r="Z8" s="12">
        <v>11.11</v>
      </c>
      <c r="AA8" s="2"/>
      <c r="AB8" s="2"/>
      <c r="AC8" s="2"/>
      <c r="AD8" s="3"/>
      <c r="AE8" s="3"/>
      <c r="AF8" s="3"/>
      <c r="AG8" s="3"/>
      <c r="AH8" s="3"/>
      <c r="AI8" s="6">
        <f t="shared" si="9"/>
        <v>11.11</v>
      </c>
      <c r="AJ8" s="10">
        <f t="shared" si="10"/>
        <v>0</v>
      </c>
      <c r="AK8" s="3">
        <f t="shared" si="11"/>
        <v>0</v>
      </c>
      <c r="AL8" s="35">
        <f t="shared" si="12"/>
        <v>11.11</v>
      </c>
      <c r="AM8" s="12">
        <v>51.34</v>
      </c>
      <c r="AN8" s="2"/>
      <c r="AO8" s="2"/>
      <c r="AP8" s="3"/>
      <c r="AQ8" s="3"/>
      <c r="AR8" s="3"/>
      <c r="AS8" s="3"/>
      <c r="AT8" s="3"/>
      <c r="AU8" s="6">
        <f t="shared" si="13"/>
        <v>51.34</v>
      </c>
      <c r="AV8" s="10">
        <f t="shared" si="14"/>
        <v>0</v>
      </c>
      <c r="AW8" s="3">
        <f t="shared" si="15"/>
        <v>0</v>
      </c>
      <c r="AX8" s="35">
        <f t="shared" si="16"/>
        <v>51.34</v>
      </c>
      <c r="AY8" s="12">
        <v>45.73</v>
      </c>
      <c r="AZ8" s="2"/>
      <c r="BA8" s="2"/>
      <c r="BB8" s="3"/>
      <c r="BC8" s="3"/>
      <c r="BD8" s="3"/>
      <c r="BE8" s="3"/>
      <c r="BF8" s="3"/>
      <c r="BG8" s="6">
        <f t="shared" si="17"/>
        <v>45.73</v>
      </c>
      <c r="BH8" s="10">
        <f t="shared" si="18"/>
        <v>0</v>
      </c>
      <c r="BI8" s="3">
        <f t="shared" si="19"/>
        <v>0</v>
      </c>
      <c r="BJ8" s="11">
        <f t="shared" si="20"/>
        <v>45.73</v>
      </c>
      <c r="BK8" s="12">
        <v>7.46</v>
      </c>
      <c r="BL8" s="2"/>
      <c r="BM8" s="2"/>
      <c r="BN8" s="3"/>
      <c r="BO8" s="3"/>
      <c r="BP8" s="3"/>
      <c r="BQ8" s="3"/>
      <c r="BR8" s="3"/>
      <c r="BS8" s="6">
        <f t="shared" si="21"/>
        <v>7.46</v>
      </c>
      <c r="BT8" s="10">
        <f t="shared" si="22"/>
        <v>0</v>
      </c>
      <c r="BU8" s="3">
        <f t="shared" si="23"/>
        <v>0</v>
      </c>
      <c r="BV8" s="11">
        <f t="shared" si="24"/>
        <v>7.46</v>
      </c>
      <c r="BW8" s="12"/>
      <c r="BX8" s="2"/>
      <c r="BY8" s="3"/>
      <c r="BZ8" s="3"/>
      <c r="CA8" s="3"/>
      <c r="CB8" s="3"/>
      <c r="CC8" s="3"/>
      <c r="CD8" s="6">
        <f t="shared" si="25"/>
        <v>0</v>
      </c>
      <c r="CE8" s="10">
        <f t="shared" si="26"/>
        <v>0</v>
      </c>
      <c r="CF8" s="3">
        <f t="shared" si="27"/>
        <v>0</v>
      </c>
      <c r="CG8" s="11">
        <f t="shared" si="28"/>
        <v>0</v>
      </c>
      <c r="CH8" s="12"/>
      <c r="CI8" s="2"/>
      <c r="CJ8" s="3"/>
      <c r="CK8" s="3"/>
      <c r="CL8" s="3"/>
      <c r="CM8" s="3"/>
      <c r="CN8" s="3"/>
      <c r="CO8" s="6">
        <f t="shared" si="29"/>
        <v>0</v>
      </c>
      <c r="CP8" s="10">
        <f t="shared" si="30"/>
        <v>0</v>
      </c>
      <c r="CQ8" s="3">
        <f t="shared" si="31"/>
        <v>0</v>
      </c>
      <c r="CR8" s="11">
        <f t="shared" si="32"/>
        <v>0</v>
      </c>
      <c r="CS8" s="12"/>
      <c r="CT8" s="2"/>
      <c r="CU8" s="3"/>
      <c r="CV8" s="3"/>
      <c r="CW8" s="3"/>
      <c r="CX8" s="3"/>
      <c r="CY8" s="3"/>
      <c r="CZ8" s="6">
        <f t="shared" si="33"/>
        <v>0</v>
      </c>
      <c r="DA8" s="10">
        <f t="shared" si="34"/>
        <v>0</v>
      </c>
      <c r="DB8" s="3">
        <f t="shared" si="35"/>
        <v>0</v>
      </c>
      <c r="DC8" s="11">
        <f t="shared" si="36"/>
        <v>0</v>
      </c>
    </row>
    <row r="9" spans="1:107" ht="12.75">
      <c r="A9" s="14">
        <v>7</v>
      </c>
      <c r="B9" s="8" t="s">
        <v>49</v>
      </c>
      <c r="C9" s="9" t="s">
        <v>41</v>
      </c>
      <c r="D9" s="33" t="s">
        <v>45</v>
      </c>
      <c r="E9" s="22">
        <f t="shared" si="0"/>
        <v>212.33999999999997</v>
      </c>
      <c r="F9" s="23">
        <f t="shared" si="1"/>
        <v>212.33999999999997</v>
      </c>
      <c r="G9" s="7">
        <f t="shared" si="2"/>
        <v>0</v>
      </c>
      <c r="H9" s="26">
        <f t="shared" si="3"/>
        <v>0</v>
      </c>
      <c r="I9" s="40">
        <f t="shared" si="4"/>
        <v>0</v>
      </c>
      <c r="J9" s="12">
        <v>93.55</v>
      </c>
      <c r="K9" s="2"/>
      <c r="L9" s="2"/>
      <c r="M9" s="2"/>
      <c r="N9" s="2"/>
      <c r="O9" s="2"/>
      <c r="P9" s="2"/>
      <c r="Q9" s="3">
        <v>0</v>
      </c>
      <c r="R9" s="3"/>
      <c r="S9" s="3"/>
      <c r="T9" s="3"/>
      <c r="U9" s="13"/>
      <c r="V9" s="6">
        <f t="shared" si="5"/>
        <v>93.55</v>
      </c>
      <c r="W9" s="10">
        <f t="shared" si="6"/>
        <v>0</v>
      </c>
      <c r="X9" s="3">
        <f t="shared" si="7"/>
        <v>0</v>
      </c>
      <c r="Y9" s="11">
        <f t="shared" si="8"/>
        <v>93.55</v>
      </c>
      <c r="Z9" s="12">
        <v>17.26</v>
      </c>
      <c r="AA9" s="2"/>
      <c r="AB9" s="2"/>
      <c r="AC9" s="2"/>
      <c r="AD9" s="3"/>
      <c r="AE9" s="3"/>
      <c r="AF9" s="3"/>
      <c r="AG9" s="3"/>
      <c r="AH9" s="3"/>
      <c r="AI9" s="6">
        <f t="shared" si="9"/>
        <v>17.26</v>
      </c>
      <c r="AJ9" s="10">
        <f t="shared" si="10"/>
        <v>0</v>
      </c>
      <c r="AK9" s="3">
        <f t="shared" si="11"/>
        <v>0</v>
      </c>
      <c r="AL9" s="11">
        <f t="shared" si="12"/>
        <v>17.26</v>
      </c>
      <c r="AM9" s="12">
        <v>39.08</v>
      </c>
      <c r="AN9" s="2"/>
      <c r="AO9" s="2"/>
      <c r="AP9" s="3">
        <v>0</v>
      </c>
      <c r="AQ9" s="3"/>
      <c r="AR9" s="3"/>
      <c r="AS9" s="3"/>
      <c r="AT9" s="3"/>
      <c r="AU9" s="6">
        <f t="shared" si="13"/>
        <v>39.08</v>
      </c>
      <c r="AV9" s="10">
        <f t="shared" si="14"/>
        <v>0</v>
      </c>
      <c r="AW9" s="3">
        <f t="shared" si="15"/>
        <v>0</v>
      </c>
      <c r="AX9" s="11">
        <f t="shared" si="16"/>
        <v>39.08</v>
      </c>
      <c r="AY9" s="12">
        <v>55.47</v>
      </c>
      <c r="AZ9" s="2"/>
      <c r="BA9" s="2"/>
      <c r="BB9" s="3"/>
      <c r="BC9" s="3"/>
      <c r="BD9" s="3"/>
      <c r="BE9" s="3"/>
      <c r="BF9" s="3"/>
      <c r="BG9" s="6">
        <f t="shared" si="17"/>
        <v>55.47</v>
      </c>
      <c r="BH9" s="10">
        <f t="shared" si="18"/>
        <v>0</v>
      </c>
      <c r="BI9" s="3">
        <f t="shared" si="19"/>
        <v>0</v>
      </c>
      <c r="BJ9" s="11">
        <f t="shared" si="20"/>
        <v>55.47</v>
      </c>
      <c r="BK9" s="12">
        <v>6.98</v>
      </c>
      <c r="BL9" s="2"/>
      <c r="BM9" s="2"/>
      <c r="BN9" s="3"/>
      <c r="BO9" s="3"/>
      <c r="BP9" s="3"/>
      <c r="BQ9" s="3"/>
      <c r="BR9" s="3"/>
      <c r="BS9" s="6">
        <f t="shared" si="21"/>
        <v>6.98</v>
      </c>
      <c r="BT9" s="10">
        <f t="shared" si="22"/>
        <v>0</v>
      </c>
      <c r="BU9" s="3">
        <f t="shared" si="23"/>
        <v>0</v>
      </c>
      <c r="BV9" s="11">
        <f t="shared" si="24"/>
        <v>6.98</v>
      </c>
      <c r="BW9" s="12"/>
      <c r="BX9" s="2"/>
      <c r="BY9" s="3"/>
      <c r="BZ9" s="3"/>
      <c r="CA9" s="3"/>
      <c r="CB9" s="3"/>
      <c r="CC9" s="3"/>
      <c r="CD9" s="6">
        <f t="shared" si="25"/>
        <v>0</v>
      </c>
      <c r="CE9" s="10">
        <f t="shared" si="26"/>
        <v>0</v>
      </c>
      <c r="CF9" s="3">
        <f t="shared" si="27"/>
        <v>0</v>
      </c>
      <c r="CG9" s="11">
        <f t="shared" si="28"/>
        <v>0</v>
      </c>
      <c r="CH9" s="12"/>
      <c r="CI9" s="2"/>
      <c r="CJ9" s="3"/>
      <c r="CK9" s="3"/>
      <c r="CL9" s="3"/>
      <c r="CM9" s="3"/>
      <c r="CN9" s="3"/>
      <c r="CO9" s="6">
        <f t="shared" si="29"/>
        <v>0</v>
      </c>
      <c r="CP9" s="10">
        <f t="shared" si="30"/>
        <v>0</v>
      </c>
      <c r="CQ9" s="3">
        <f t="shared" si="31"/>
        <v>0</v>
      </c>
      <c r="CR9" s="11">
        <f t="shared" si="32"/>
        <v>0</v>
      </c>
      <c r="CS9" s="12"/>
      <c r="CT9" s="2"/>
      <c r="CU9" s="3"/>
      <c r="CV9" s="3"/>
      <c r="CW9" s="3"/>
      <c r="CX9" s="3"/>
      <c r="CY9" s="3"/>
      <c r="CZ9" s="6">
        <f t="shared" si="33"/>
        <v>0</v>
      </c>
      <c r="DA9" s="10">
        <f t="shared" si="34"/>
        <v>0</v>
      </c>
      <c r="DB9" s="3">
        <f t="shared" si="35"/>
        <v>0</v>
      </c>
      <c r="DC9" s="11">
        <f t="shared" si="36"/>
        <v>0</v>
      </c>
    </row>
    <row r="11" spans="1:107" ht="12.75">
      <c r="A11" s="14">
        <v>1</v>
      </c>
      <c r="B11" s="8" t="s">
        <v>47</v>
      </c>
      <c r="C11" s="9" t="s">
        <v>48</v>
      </c>
      <c r="D11" s="37" t="s">
        <v>46</v>
      </c>
      <c r="E11" s="39">
        <f>F11+G11+H11</f>
        <v>141.19000000000003</v>
      </c>
      <c r="F11" s="23">
        <f>V11+AI11+AU11+BG11+BS11+CD11+CO11+CZ11</f>
        <v>132.69000000000003</v>
      </c>
      <c r="G11" s="7">
        <f>X11+AK11+AW11+BI11+BU11+CF11+CQ11+DB11</f>
        <v>5</v>
      </c>
      <c r="H11" s="26">
        <f>I11/2</f>
        <v>3.5</v>
      </c>
      <c r="I11" s="34">
        <f>Q11+AD11+AP11+BB11+BN11+BY11+CJ11+CU11</f>
        <v>7</v>
      </c>
      <c r="J11" s="12">
        <v>44.57</v>
      </c>
      <c r="K11" s="2"/>
      <c r="L11" s="2"/>
      <c r="M11" s="2"/>
      <c r="N11" s="2"/>
      <c r="O11" s="2"/>
      <c r="P11" s="2"/>
      <c r="Q11" s="3">
        <v>1</v>
      </c>
      <c r="R11" s="3"/>
      <c r="S11" s="3"/>
      <c r="T11" s="3"/>
      <c r="U11" s="13"/>
      <c r="V11" s="6">
        <f>J11+K11+L11+M11+N11+O11+P11</f>
        <v>44.57</v>
      </c>
      <c r="W11" s="10">
        <f>Q11/2</f>
        <v>0.5</v>
      </c>
      <c r="X11" s="3">
        <f>(R11*3)+(S11*5)+(T11*5)+(U11*20)</f>
        <v>0</v>
      </c>
      <c r="Y11" s="38">
        <f>V11+W11+X11</f>
        <v>45.07</v>
      </c>
      <c r="Z11" s="12">
        <v>10.63</v>
      </c>
      <c r="AA11" s="2"/>
      <c r="AB11" s="2"/>
      <c r="AC11" s="2"/>
      <c r="AD11" s="3">
        <v>0</v>
      </c>
      <c r="AE11" s="3"/>
      <c r="AF11" s="3"/>
      <c r="AG11" s="3"/>
      <c r="AH11" s="3"/>
      <c r="AI11" s="6">
        <f>Z11+AA11+AB11+AC11</f>
        <v>10.63</v>
      </c>
      <c r="AJ11" s="10">
        <f>AD11/2</f>
        <v>0</v>
      </c>
      <c r="AK11" s="3">
        <f>(AE11*3)+(AF11*5)+(AG11*5)+(AH11*20)</f>
        <v>0</v>
      </c>
      <c r="AL11" s="35">
        <f>AI11+AJ11+AK11</f>
        <v>10.63</v>
      </c>
      <c r="AM11" s="12">
        <v>30.79</v>
      </c>
      <c r="AN11" s="2"/>
      <c r="AO11" s="2"/>
      <c r="AP11" s="3">
        <v>1</v>
      </c>
      <c r="AQ11" s="3"/>
      <c r="AR11" s="3"/>
      <c r="AS11" s="3"/>
      <c r="AT11" s="3"/>
      <c r="AU11" s="6">
        <f>AM11+AN11+AO11</f>
        <v>30.79</v>
      </c>
      <c r="AV11" s="10">
        <f>AP11/2</f>
        <v>0.5</v>
      </c>
      <c r="AW11" s="3">
        <f>(AQ11*3)+(AR11*5)+(AS11*5)+(AT11*20)</f>
        <v>0</v>
      </c>
      <c r="AX11" s="35">
        <f>AU11+AV11+AW11</f>
        <v>31.29</v>
      </c>
      <c r="AY11" s="12">
        <v>39.99</v>
      </c>
      <c r="AZ11" s="2"/>
      <c r="BA11" s="2"/>
      <c r="BB11" s="3"/>
      <c r="BC11" s="3"/>
      <c r="BD11" s="3"/>
      <c r="BE11" s="3"/>
      <c r="BF11" s="3"/>
      <c r="BG11" s="6">
        <f>AY11+AZ11+BA11</f>
        <v>39.99</v>
      </c>
      <c r="BH11" s="10">
        <f>BB11/2</f>
        <v>0</v>
      </c>
      <c r="BI11" s="3">
        <f>(BC11*3)+(BD11*5)+(BE11*5)+(BF11*20)</f>
        <v>0</v>
      </c>
      <c r="BJ11" s="35">
        <f>BG11+BH11+BI11</f>
        <v>39.99</v>
      </c>
      <c r="BK11" s="12">
        <v>6.71</v>
      </c>
      <c r="BL11" s="2"/>
      <c r="BM11" s="2"/>
      <c r="BN11" s="3">
        <v>5</v>
      </c>
      <c r="BO11" s="3"/>
      <c r="BP11" s="3">
        <v>1</v>
      </c>
      <c r="BQ11" s="3"/>
      <c r="BR11" s="3"/>
      <c r="BS11" s="6">
        <f>BK11+BL11+BM11</f>
        <v>6.71</v>
      </c>
      <c r="BT11" s="10">
        <f>BN11/2</f>
        <v>2.5</v>
      </c>
      <c r="BU11" s="3">
        <f>(BO11*3)+(BP11*5)+(BQ11*5)+(BR11*20)</f>
        <v>5</v>
      </c>
      <c r="BV11" s="11">
        <f>BS11+BT11+BU11</f>
        <v>14.21</v>
      </c>
      <c r="BW11" s="12"/>
      <c r="BX11" s="2"/>
      <c r="BY11" s="3"/>
      <c r="BZ11" s="3"/>
      <c r="CA11" s="3"/>
      <c r="CB11" s="3"/>
      <c r="CC11" s="3"/>
      <c r="CD11" s="6">
        <f>BW11+BX11</f>
        <v>0</v>
      </c>
      <c r="CE11" s="10">
        <f>BY11/2</f>
        <v>0</v>
      </c>
      <c r="CF11" s="3">
        <f>(BZ11*3)+(CA11*5)+(CB11*5)+(CC11*20)</f>
        <v>0</v>
      </c>
      <c r="CG11" s="11">
        <f>CD11+CE11+CF11</f>
        <v>0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</row>
    <row r="12" spans="1:107" ht="12.75">
      <c r="A12" s="14">
        <v>2</v>
      </c>
      <c r="B12" s="8" t="s">
        <v>38</v>
      </c>
      <c r="C12" s="9" t="s">
        <v>42</v>
      </c>
      <c r="D12" s="33" t="s">
        <v>46</v>
      </c>
      <c r="E12" s="32">
        <f>F12+G12+H12</f>
        <v>155.36999999999998</v>
      </c>
      <c r="F12" s="23">
        <f>V12+AI12+AU12+BG12+BS12+CD12+CO12+CZ12</f>
        <v>140.36999999999998</v>
      </c>
      <c r="G12" s="7">
        <f>X12+AK12+AW12+BI12+BU12+CF12+CQ12+DB12</f>
        <v>10</v>
      </c>
      <c r="H12" s="26">
        <f>I12/2</f>
        <v>5</v>
      </c>
      <c r="I12" s="34">
        <f>Q12+AD12+AP12+BB12+BN12+BY12+CJ12+CU12</f>
        <v>10</v>
      </c>
      <c r="J12" s="12">
        <v>60.37</v>
      </c>
      <c r="K12" s="2"/>
      <c r="L12" s="2"/>
      <c r="M12" s="2"/>
      <c r="N12" s="2"/>
      <c r="O12" s="2"/>
      <c r="P12" s="2"/>
      <c r="Q12" s="3">
        <v>0</v>
      </c>
      <c r="R12" s="3"/>
      <c r="S12" s="3"/>
      <c r="T12" s="3"/>
      <c r="U12" s="13"/>
      <c r="V12" s="6">
        <f>J12+K12+L12+M12+N12+O12+P12</f>
        <v>60.37</v>
      </c>
      <c r="W12" s="10">
        <f>Q12/2</f>
        <v>0</v>
      </c>
      <c r="X12" s="3">
        <f>(R12*3)+(S12*5)+(T12*5)+(U12*20)</f>
        <v>0</v>
      </c>
      <c r="Y12" s="35">
        <f>V12+W12+X12</f>
        <v>60.37</v>
      </c>
      <c r="Z12" s="12">
        <v>10.8</v>
      </c>
      <c r="AA12" s="2"/>
      <c r="AB12" s="2"/>
      <c r="AC12" s="2"/>
      <c r="AD12" s="3">
        <v>5</v>
      </c>
      <c r="AE12" s="3"/>
      <c r="AF12" s="3">
        <v>1</v>
      </c>
      <c r="AG12" s="3"/>
      <c r="AH12" s="3"/>
      <c r="AI12" s="6">
        <f>Z12+AA12+AB12+AC12</f>
        <v>10.8</v>
      </c>
      <c r="AJ12" s="10">
        <f>AD12/2</f>
        <v>2.5</v>
      </c>
      <c r="AK12" s="3">
        <f>(AE12*3)+(AF12*5)+(AG12*5)+(AH12*20)</f>
        <v>5</v>
      </c>
      <c r="AL12" s="35">
        <f>AI12+AJ12+AK12</f>
        <v>18.3</v>
      </c>
      <c r="AM12" s="12">
        <v>28.4</v>
      </c>
      <c r="AN12" s="2"/>
      <c r="AO12" s="2"/>
      <c r="AP12" s="3">
        <v>0</v>
      </c>
      <c r="AQ12" s="3"/>
      <c r="AR12" s="3"/>
      <c r="AS12" s="3"/>
      <c r="AT12" s="3"/>
      <c r="AU12" s="6">
        <f>AM12+AN12+AO12</f>
        <v>28.4</v>
      </c>
      <c r="AV12" s="10">
        <f>AP12/2</f>
        <v>0</v>
      </c>
      <c r="AW12" s="3">
        <f>(AQ12*3)+(AR12*5)+(AS12*5)+(AT12*20)</f>
        <v>0</v>
      </c>
      <c r="AX12" s="35">
        <f>AU12+AV12+AW12</f>
        <v>28.4</v>
      </c>
      <c r="AY12" s="12">
        <v>35.57</v>
      </c>
      <c r="AZ12" s="2"/>
      <c r="BA12" s="2"/>
      <c r="BB12" s="3">
        <v>0</v>
      </c>
      <c r="BC12" s="3"/>
      <c r="BD12" s="3"/>
      <c r="BE12" s="3"/>
      <c r="BF12" s="3"/>
      <c r="BG12" s="6">
        <f>AY12+AZ12+BA12</f>
        <v>35.57</v>
      </c>
      <c r="BH12" s="10">
        <f>BB12/2</f>
        <v>0</v>
      </c>
      <c r="BI12" s="3">
        <f>(BC12*3)+(BD12*5)+(BE12*5)+(BF12*20)</f>
        <v>0</v>
      </c>
      <c r="BJ12" s="35">
        <f>BG12+BH12+BI12</f>
        <v>35.57</v>
      </c>
      <c r="BK12" s="12">
        <v>5.23</v>
      </c>
      <c r="BL12" s="2"/>
      <c r="BM12" s="41"/>
      <c r="BN12" s="3">
        <v>5</v>
      </c>
      <c r="BO12" s="3"/>
      <c r="BP12" s="3">
        <v>1</v>
      </c>
      <c r="BQ12" s="3"/>
      <c r="BR12" s="3"/>
      <c r="BS12" s="6">
        <f>BK12+BL12+BM12</f>
        <v>5.23</v>
      </c>
      <c r="BT12" s="10">
        <f>BN12/2</f>
        <v>2.5</v>
      </c>
      <c r="BU12" s="3">
        <f>(BO12*3)+(BP12*5)+(BQ12*5)+(BR12*20)</f>
        <v>5</v>
      </c>
      <c r="BV12" s="11">
        <f>BS12+BT12+BU12</f>
        <v>12.73</v>
      </c>
      <c r="BW12" s="12"/>
      <c r="BX12" s="2"/>
      <c r="BY12" s="3"/>
      <c r="BZ12" s="3"/>
      <c r="CA12" s="3"/>
      <c r="CB12" s="3"/>
      <c r="CC12" s="3"/>
      <c r="CD12" s="6">
        <f>BW12+BX12</f>
        <v>0</v>
      </c>
      <c r="CE12" s="10">
        <f>BY12/2</f>
        <v>0</v>
      </c>
      <c r="CF12" s="3">
        <f>(BZ12*3)+(CA12*5)+(CB12*5)+(CC12*20)</f>
        <v>0</v>
      </c>
      <c r="CG12" s="11">
        <f>CD12+CE12+CF12</f>
        <v>0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</row>
    <row r="15" ht="12.75">
      <c r="A15" s="5">
        <v>9</v>
      </c>
    </row>
  </sheetData>
  <printOptions gridLines="1"/>
  <pageMargins left="0.25" right="0.25" top="0.5" bottom="0.25" header="0.5" footer="0.5"/>
  <pageSetup orientation="portrait" r:id="rId1"/>
  <headerFooter alignWithMargins="0">
    <oddHeader>&amp;CPage &amp;P&amp;RIDPA Match Scoring Spreadsheet (X-Large)</oddHeader>
  </headerFooter>
  <colBreaks count="1" manualBreakCount="1">
    <brk id="4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</cp:lastModifiedBy>
  <dcterms:created xsi:type="dcterms:W3CDTF">2010-05-02T17:04:59Z</dcterms:created>
  <dcterms:modified xsi:type="dcterms:W3CDTF">2011-05-30T11:45:52Z</dcterms:modified>
  <cp:category/>
  <cp:version/>
  <cp:contentType/>
  <cp:contentStatus/>
</cp:coreProperties>
</file>