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'Scoresheet'!$A$1:$DB$17</definedName>
    <definedName name="_xlnm.Print_Titles" localSheetId="0">'Scoresheet'!$A:$C,'Scoresheet'!$1:$2</definedName>
  </definedNames>
  <calcPr fullCalcOnLoad="1" fullPrecision="0"/>
</workbook>
</file>

<file path=xl/sharedStrings.xml><?xml version="1.0" encoding="utf-8"?>
<sst xmlns="http://schemas.openxmlformats.org/spreadsheetml/2006/main" count="203" uniqueCount="99">
  <si>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</si>
  <si>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</si>
  <si>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</si>
  <si>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</si>
  <si>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</si>
  <si>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</si>
  <si>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</si>
  <si>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</si>
  <si>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</si>
  <si>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</si>
  <si>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</si>
  <si>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</si>
  <si>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</si>
  <si>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</si>
  <si>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</si>
  <si>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</si>
  <si>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</si>
  <si>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</si>
  <si>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</si>
  <si>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</si>
  <si>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</si>
  <si>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</si>
  <si>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</si>
  <si>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</si>
  <si>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</si>
  <si>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</si>
  <si>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</si>
  <si>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</si>
  <si>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</si>
  <si>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</si>
  <si>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</si>
  <si>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</si>
  <si>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</si>
  <si>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</si>
  <si>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</si>
  <si>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</si>
  <si>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</si>
  <si>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</si>
  <si>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</si>
  <si>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</si>
  <si>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</si>
  <si>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</si>
  <si>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</si>
  <si>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</si>
  <si>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</si>
  <si>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</si>
  <si>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</si>
  <si>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</si>
  <si>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</si>
  <si>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</si>
  <si>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</si>
  <si>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</si>
  <si>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</si>
  <si>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</si>
  <si>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</si>
  <si>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</si>
  <si>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</si>
  <si>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</si>
  <si>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</si>
  <si>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</si>
  <si>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</si>
  <si>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</si>
  <si>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</si>
  <si>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</si>
  <si>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</si>
  <si>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</si>
  <si>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</si>
  <si>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</si>
  <si>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</si>
  <si>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</si>
  <si>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</si>
  <si>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</si>
  <si>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</si>
  <si>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</si>
  <si>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Name (First, Last Initial)</t>
  </si>
  <si>
    <t>Tac</t>
  </si>
  <si>
    <t>Kirk S.</t>
  </si>
  <si>
    <t>Dwain M.</t>
  </si>
  <si>
    <t>Ltd</t>
  </si>
  <si>
    <t>Gary R.</t>
  </si>
  <si>
    <t>Iron</t>
  </si>
  <si>
    <t>Paul B.</t>
  </si>
  <si>
    <t>Steve H.</t>
  </si>
  <si>
    <t>Mike M.</t>
  </si>
  <si>
    <t>Shawn R.</t>
  </si>
  <si>
    <t>Fred P.</t>
  </si>
  <si>
    <t>Larry E.</t>
  </si>
  <si>
    <t>Ryan W.</t>
  </si>
  <si>
    <t>Rimfire</t>
  </si>
  <si>
    <t>John R.</t>
  </si>
  <si>
    <t>Erich W.</t>
  </si>
  <si>
    <t>Jon S.</t>
  </si>
  <si>
    <t>Willie M.</t>
  </si>
  <si>
    <t>Kip S.</t>
  </si>
  <si>
    <t>David D.</t>
  </si>
  <si>
    <t>Eric D.</t>
  </si>
  <si>
    <t>Jon C.</t>
  </si>
  <si>
    <t>Charles N.</t>
  </si>
  <si>
    <t>Michael C.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</si>
</sst>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2" xfId="0" applyNumberFormat="1" applyBorder="1" applyAlignment="1" applyProtection="1">
      <alignment horizontal="right" vertical="center"/>
      <protection/>
    </xf>
    <xf numFmtId="1" fontId="0" fillId="0" borderId="3" xfId="0" applyNumberFormat="1" applyBorder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65" fontId="0" fillId="0" borderId="0" xfId="0" applyNumberFormat="1" applyBorder="1" applyAlignment="1" applyProtection="1">
      <alignment horizontal="right" vertical="center"/>
      <protection/>
    </xf>
    <xf numFmtId="2" fontId="2" fillId="0" borderId="4" xfId="0" applyNumberFormat="1" applyFont="1" applyBorder="1" applyAlignment="1" applyProtection="1">
      <alignment horizontal="right" vertical="center"/>
      <protection/>
    </xf>
    <xf numFmtId="2" fontId="0" fillId="0" borderId="5" xfId="0" applyNumberFormat="1" applyBorder="1" applyAlignment="1" applyProtection="1">
      <alignment horizontal="right" vertical="center"/>
      <protection locked="0"/>
    </xf>
    <xf numFmtId="1" fontId="0" fillId="0" borderId="1" xfId="0" applyNumberFormat="1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6" xfId="0" applyNumberFormat="1" applyFont="1" applyBorder="1" applyAlignment="1" applyProtection="1">
      <alignment horizontal="center" wrapText="1"/>
      <protection/>
    </xf>
    <xf numFmtId="49" fontId="2" fillId="0" borderId="7" xfId="0" applyNumberFormat="1" applyFont="1" applyBorder="1" applyAlignment="1" applyProtection="1">
      <alignment horizontal="center" wrapText="1"/>
      <protection/>
    </xf>
    <xf numFmtId="49" fontId="2" fillId="0" borderId="8" xfId="0" applyNumberFormat="1" applyFont="1" applyBorder="1" applyAlignment="1" applyProtection="1">
      <alignment horizontal="center" wrapText="1"/>
      <protection/>
    </xf>
    <xf numFmtId="49" fontId="2" fillId="0" borderId="9" xfId="0" applyNumberFormat="1" applyFont="1" applyBorder="1" applyAlignment="1" applyProtection="1">
      <alignment horizontal="center" wrapText="1"/>
      <protection/>
    </xf>
    <xf numFmtId="49" fontId="2" fillId="0" borderId="10" xfId="0" applyNumberFormat="1" applyFont="1" applyBorder="1" applyAlignment="1" applyProtection="1">
      <alignment horizontal="center" wrapText="1"/>
      <protection/>
    </xf>
    <xf numFmtId="49" fontId="2" fillId="0" borderId="11" xfId="0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center" wrapText="1"/>
      <protection/>
    </xf>
    <xf numFmtId="2" fontId="0" fillId="0" borderId="13" xfId="0" applyNumberFormat="1" applyBorder="1" applyAlignment="1" applyProtection="1">
      <alignment horizontal="right" vertical="center"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9" fontId="2" fillId="0" borderId="15" xfId="0" applyNumberFormat="1" applyFont="1" applyBorder="1" applyAlignment="1" applyProtection="1">
      <alignment horizontal="center" wrapText="1"/>
      <protection/>
    </xf>
    <xf numFmtId="165" fontId="0" fillId="0" borderId="16" xfId="0" applyNumberFormat="1" applyBorder="1" applyAlignment="1" applyProtection="1">
      <alignment horizontal="right" vertical="center"/>
      <protection/>
    </xf>
    <xf numFmtId="1" fontId="0" fillId="0" borderId="17" xfId="0" applyNumberFormat="1" applyBorder="1" applyAlignment="1" applyProtection="1">
      <alignment horizontal="right" vertical="center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1" fontId="0" fillId="0" borderId="17" xfId="0" applyNumberFormat="1" applyFill="1" applyBorder="1" applyAlignment="1" applyProtection="1">
      <alignment horizontal="right" vertical="center"/>
      <protection/>
    </xf>
    <xf numFmtId="2" fontId="2" fillId="0" borderId="4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2" fontId="2" fillId="0" borderId="18" xfId="0" applyNumberFormat="1" applyFont="1" applyFill="1" applyBorder="1" applyAlignment="1" applyProtection="1">
      <alignment horizontal="center" vertical="center"/>
      <protection/>
    </xf>
    <xf numFmtId="2" fontId="2" fillId="0" borderId="18" xfId="0" applyNumberFormat="1" applyFont="1" applyBorder="1" applyAlignment="1" applyProtection="1">
      <alignment horizontal="center" vertical="center"/>
      <protection/>
    </xf>
    <xf numFmtId="2" fontId="2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2" fillId="0" borderId="0" xfId="0" applyFont="1" applyBorder="1" applyAlignment="1">
      <alignment/>
    </xf>
    <xf numFmtId="49" fontId="0" fillId="2" borderId="0" xfId="0" applyNumberForma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/>
    </xf>
    <xf numFmtId="2" fontId="2" fillId="3" borderId="4" xfId="0" applyNumberFormat="1" applyFont="1" applyFill="1" applyBorder="1" applyAlignment="1" applyProtection="1">
      <alignment horizontal="right" vertical="center"/>
      <protection/>
    </xf>
    <xf numFmtId="1" fontId="0" fillId="4" borderId="17" xfId="0" applyNumberFormat="1" applyFill="1" applyBorder="1" applyAlignment="1" applyProtection="1">
      <alignment horizontal="right" vertical="center"/>
      <protection/>
    </xf>
    <xf numFmtId="49" fontId="0" fillId="5" borderId="0" xfId="0" applyNumberFormat="1" applyFill="1" applyBorder="1" applyAlignment="1" applyProtection="1">
      <alignment horizontal="center" vertical="center"/>
      <protection locked="0"/>
    </xf>
    <xf numFmtId="2" fontId="2" fillId="5" borderId="18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 applyProtection="1">
      <alignment horizontal="center"/>
      <protection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23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C14" sqref="C14"/>
    </sheetView>
  </sheetViews>
  <sheetFormatPr defaultColWidth="9.140625" defaultRowHeight="12.75"/>
  <cols>
    <col min="1" max="1" width="7.421875" style="5" customWidth="1"/>
    <col min="2" max="2" width="13.421875" style="4" customWidth="1"/>
    <col min="3" max="3" width="4.8515625" style="4" customWidth="1"/>
    <col min="4" max="4" width="8.57421875" style="45" bestFit="1" customWidth="1"/>
    <col min="5" max="5" width="7.57421875" style="4" bestFit="1" customWidth="1"/>
    <col min="6" max="6" width="5.28125" style="4" customWidth="1"/>
    <col min="7" max="7" width="5.57421875" style="4" hidden="1" customWidth="1"/>
    <col min="8" max="8" width="5.00390625" style="4" bestFit="1" customWidth="1"/>
    <col min="9" max="9" width="6.57421875" style="4" customWidth="1"/>
    <col min="10" max="15" width="5.57421875" style="4" hidden="1" customWidth="1"/>
    <col min="16" max="16" width="3.8515625" style="4" customWidth="1"/>
    <col min="17" max="19" width="2.28125" style="4" customWidth="1"/>
    <col min="20" max="20" width="3.57421875" style="4" hidden="1" customWidth="1"/>
    <col min="21" max="21" width="6.7109375" style="4" bestFit="1" customWidth="1"/>
    <col min="22" max="22" width="4.57421875" style="4" bestFit="1" customWidth="1"/>
    <col min="23" max="23" width="4.28125" style="4" customWidth="1"/>
    <col min="24" max="24" width="7.00390625" style="3" bestFit="1" customWidth="1"/>
    <col min="25" max="25" width="5.57421875" style="0" customWidth="1"/>
    <col min="26" max="27" width="5.57421875" style="0" hidden="1" customWidth="1"/>
    <col min="28" max="28" width="5.57421875" style="4" hidden="1" customWidth="1"/>
    <col min="29" max="29" width="3.8515625" style="0" customWidth="1"/>
    <col min="30" max="32" width="2.28125" style="0" customWidth="1"/>
    <col min="33" max="33" width="3.57421875" style="0" hidden="1" customWidth="1"/>
    <col min="34" max="34" width="6.57421875" style="4" bestFit="1" customWidth="1"/>
    <col min="35" max="35" width="4.57421875" style="4" bestFit="1" customWidth="1"/>
    <col min="36" max="36" width="4.28125" style="0" bestFit="1" customWidth="1"/>
    <col min="37" max="38" width="6.57421875" style="0" customWidth="1"/>
    <col min="39" max="40" width="5.57421875" style="0" hidden="1" customWidth="1"/>
    <col min="41" max="41" width="3.8515625" style="0" customWidth="1"/>
    <col min="42" max="44" width="2.28125" style="0" customWidth="1"/>
    <col min="45" max="45" width="3.57421875" style="0" customWidth="1"/>
    <col min="46" max="46" width="6.57421875" style="4" bestFit="1" customWidth="1"/>
    <col min="47" max="47" width="4.57421875" style="4" bestFit="1" customWidth="1"/>
    <col min="48" max="48" width="4.28125" style="0" bestFit="1" customWidth="1"/>
    <col min="49" max="49" width="6.57421875" style="0" customWidth="1"/>
    <col min="50" max="50" width="6.7109375" style="0" customWidth="1"/>
    <col min="51" max="51" width="6.7109375" style="0" hidden="1" customWidth="1"/>
    <col min="52" max="52" width="6.7109375" style="4" hidden="1" customWidth="1"/>
    <col min="53" max="54" width="3.8515625" style="0" customWidth="1"/>
    <col min="55" max="57" width="3.00390625" style="0" customWidth="1"/>
    <col min="58" max="58" width="6.7109375" style="4" customWidth="1"/>
    <col min="59" max="59" width="4.8515625" style="4" customWidth="1"/>
    <col min="60" max="60" width="3.8515625" style="0" customWidth="1"/>
    <col min="61" max="61" width="6.7109375" style="0" customWidth="1"/>
    <col min="62" max="62" width="5.57421875" style="0" customWidth="1"/>
    <col min="63" max="64" width="5.57421875" style="0" hidden="1" customWidth="1"/>
    <col min="65" max="65" width="3.8515625" style="0" customWidth="1"/>
    <col min="66" max="68" width="2.28125" style="0" customWidth="1"/>
    <col min="69" max="69" width="3.57421875" style="0" customWidth="1"/>
    <col min="70" max="70" width="6.57421875" style="4" bestFit="1" customWidth="1"/>
    <col min="71" max="71" width="4.57421875" style="4" bestFit="1" customWidth="1"/>
    <col min="72" max="72" width="4.28125" style="0" customWidth="1"/>
    <col min="73" max="73" width="6.57421875" style="0" customWidth="1"/>
    <col min="74" max="75" width="5.57421875" style="0" customWidth="1"/>
    <col min="76" max="76" width="3.8515625" style="0" customWidth="1"/>
    <col min="77" max="79" width="2.28125" style="0" customWidth="1"/>
    <col min="80" max="80" width="3.57421875" style="0" customWidth="1"/>
    <col min="81" max="81" width="6.57421875" style="4" bestFit="1" customWidth="1"/>
    <col min="82" max="82" width="4.57421875" style="4" bestFit="1" customWidth="1"/>
    <col min="83" max="83" width="4.28125" style="0" customWidth="1"/>
    <col min="84" max="84" width="6.57421875" style="0" customWidth="1"/>
    <col min="85" max="86" width="5.57421875" style="0" customWidth="1"/>
    <col min="87" max="87" width="3.8515625" style="0" customWidth="1"/>
    <col min="88" max="90" width="2.28125" style="0" customWidth="1"/>
    <col min="91" max="91" width="3.57421875" style="0" customWidth="1"/>
    <col min="92" max="92" width="6.57421875" style="4" bestFit="1" customWidth="1"/>
    <col min="93" max="93" width="4.57421875" style="4" bestFit="1" customWidth="1"/>
    <col min="94" max="94" width="4.28125" style="0" customWidth="1"/>
    <col min="95" max="95" width="6.57421875" style="0" customWidth="1"/>
    <col min="96" max="97" width="5.57421875" style="0" customWidth="1"/>
    <col min="98" max="98" width="3.8515625" style="0" customWidth="1"/>
    <col min="99" max="101" width="2.28125" style="0" customWidth="1"/>
    <col min="102" max="102" width="3.57421875" style="0" customWidth="1"/>
    <col min="103" max="103" width="6.57421875" style="4" bestFit="1" customWidth="1"/>
    <col min="104" max="104" width="4.57421875" style="4" bestFit="1" customWidth="1"/>
    <col min="105" max="105" width="4.28125" style="0" customWidth="1"/>
    <col min="106" max="16384" width="6.57421875" style="0" customWidth="1"/>
  </cols>
  <sheetData>
    <row r="1" spans="1:106" ht="39" customHeight="1" thickTop="1">
      <c r="A1" s="53" t="s">
        <v>1</v>
      </c>
      <c r="B1" s="54"/>
      <c r="C1" s="54"/>
      <c r="D1" s="55" t="s">
        <v>10</v>
      </c>
      <c r="E1" s="56"/>
      <c r="F1" s="56"/>
      <c r="G1" s="56"/>
      <c r="H1" s="57"/>
      <c r="I1" s="53" t="s">
        <v>0</v>
      </c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 t="s">
        <v>3</v>
      </c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 t="s">
        <v>4</v>
      </c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 t="s">
        <v>5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 t="s">
        <v>6</v>
      </c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 t="s">
        <v>7</v>
      </c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 t="s">
        <v>8</v>
      </c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 t="s">
        <v>9</v>
      </c>
      <c r="CS1" s="53"/>
      <c r="CT1" s="53"/>
      <c r="CU1" s="53"/>
      <c r="CV1" s="53"/>
      <c r="CW1" s="53"/>
      <c r="CX1" s="53"/>
      <c r="CY1" s="53"/>
      <c r="CZ1" s="53"/>
      <c r="DA1" s="53"/>
      <c r="DB1" s="53"/>
    </row>
    <row r="2" spans="1:106" ht="51.75" thickBot="1">
      <c r="A2" s="23" t="s">
        <v>26</v>
      </c>
      <c r="B2" s="24" t="s">
        <v>74</v>
      </c>
      <c r="C2" s="24" t="s">
        <v>2</v>
      </c>
      <c r="D2" s="28" t="s">
        <v>48</v>
      </c>
      <c r="E2" s="29" t="s">
        <v>45</v>
      </c>
      <c r="F2" s="26" t="s">
        <v>46</v>
      </c>
      <c r="G2" s="31" t="s">
        <v>47</v>
      </c>
      <c r="H2" s="32" t="s">
        <v>44</v>
      </c>
      <c r="I2" s="23" t="s">
        <v>28</v>
      </c>
      <c r="J2" s="24" t="s">
        <v>29</v>
      </c>
      <c r="K2" s="24" t="s">
        <v>30</v>
      </c>
      <c r="L2" s="24" t="s">
        <v>31</v>
      </c>
      <c r="M2" s="24" t="s">
        <v>32</v>
      </c>
      <c r="N2" s="24" t="s">
        <v>33</v>
      </c>
      <c r="O2" s="24" t="s">
        <v>34</v>
      </c>
      <c r="P2" s="24" t="s">
        <v>27</v>
      </c>
      <c r="Q2" s="24" t="s">
        <v>35</v>
      </c>
      <c r="R2" s="24" t="s">
        <v>36</v>
      </c>
      <c r="S2" s="24" t="s">
        <v>37</v>
      </c>
      <c r="T2" s="26" t="s">
        <v>38</v>
      </c>
      <c r="U2" s="27" t="s">
        <v>39</v>
      </c>
      <c r="V2" s="24" t="s">
        <v>43</v>
      </c>
      <c r="W2" s="24" t="s">
        <v>40</v>
      </c>
      <c r="X2" s="25" t="s">
        <v>41</v>
      </c>
      <c r="Y2" s="23" t="s">
        <v>28</v>
      </c>
      <c r="Z2" s="24" t="s">
        <v>29</v>
      </c>
      <c r="AA2" s="24" t="s">
        <v>30</v>
      </c>
      <c r="AB2" s="24" t="s">
        <v>31</v>
      </c>
      <c r="AC2" s="24" t="s">
        <v>27</v>
      </c>
      <c r="AD2" s="24" t="s">
        <v>35</v>
      </c>
      <c r="AE2" s="24" t="s">
        <v>36</v>
      </c>
      <c r="AF2" s="24" t="s">
        <v>37</v>
      </c>
      <c r="AG2" s="24" t="s">
        <v>38</v>
      </c>
      <c r="AH2" s="27" t="s">
        <v>39</v>
      </c>
      <c r="AI2" s="24" t="s">
        <v>43</v>
      </c>
      <c r="AJ2" s="24" t="s">
        <v>40</v>
      </c>
      <c r="AK2" s="25" t="s">
        <v>41</v>
      </c>
      <c r="AL2" s="23" t="s">
        <v>28</v>
      </c>
      <c r="AM2" s="24" t="s">
        <v>29</v>
      </c>
      <c r="AN2" s="24" t="s">
        <v>30</v>
      </c>
      <c r="AO2" s="24" t="s">
        <v>27</v>
      </c>
      <c r="AP2" s="24" t="s">
        <v>35</v>
      </c>
      <c r="AQ2" s="24" t="s">
        <v>36</v>
      </c>
      <c r="AR2" s="24" t="s">
        <v>37</v>
      </c>
      <c r="AS2" s="24" t="s">
        <v>38</v>
      </c>
      <c r="AT2" s="27" t="s">
        <v>39</v>
      </c>
      <c r="AU2" s="24" t="s">
        <v>43</v>
      </c>
      <c r="AV2" s="24" t="s">
        <v>40</v>
      </c>
      <c r="AW2" s="25" t="s">
        <v>41</v>
      </c>
      <c r="AX2" s="23" t="s">
        <v>28</v>
      </c>
      <c r="AY2" s="24" t="s">
        <v>29</v>
      </c>
      <c r="AZ2" s="24" t="s">
        <v>30</v>
      </c>
      <c r="BA2" s="24" t="s">
        <v>27</v>
      </c>
      <c r="BB2" s="24" t="s">
        <v>35</v>
      </c>
      <c r="BC2" s="24" t="s">
        <v>36</v>
      </c>
      <c r="BD2" s="24" t="s">
        <v>37</v>
      </c>
      <c r="BE2" s="24" t="s">
        <v>38</v>
      </c>
      <c r="BF2" s="27" t="s">
        <v>39</v>
      </c>
      <c r="BG2" s="24" t="s">
        <v>43</v>
      </c>
      <c r="BH2" s="24" t="s">
        <v>40</v>
      </c>
      <c r="BI2" s="25" t="s">
        <v>41</v>
      </c>
      <c r="BJ2" s="23" t="s">
        <v>28</v>
      </c>
      <c r="BK2" s="24" t="s">
        <v>29</v>
      </c>
      <c r="BL2" s="24" t="s">
        <v>30</v>
      </c>
      <c r="BM2" s="24" t="s">
        <v>27</v>
      </c>
      <c r="BN2" s="24" t="s">
        <v>35</v>
      </c>
      <c r="BO2" s="24" t="s">
        <v>36</v>
      </c>
      <c r="BP2" s="24" t="s">
        <v>37</v>
      </c>
      <c r="BQ2" s="24" t="s">
        <v>38</v>
      </c>
      <c r="BR2" s="27" t="s">
        <v>39</v>
      </c>
      <c r="BS2" s="24" t="s">
        <v>43</v>
      </c>
      <c r="BT2" s="24" t="s">
        <v>40</v>
      </c>
      <c r="BU2" s="25" t="s">
        <v>41</v>
      </c>
      <c r="BV2" s="23" t="s">
        <v>28</v>
      </c>
      <c r="BW2" s="24" t="s">
        <v>29</v>
      </c>
      <c r="BX2" s="24" t="s">
        <v>27</v>
      </c>
      <c r="BY2" s="24" t="s">
        <v>35</v>
      </c>
      <c r="BZ2" s="24" t="s">
        <v>36</v>
      </c>
      <c r="CA2" s="24" t="s">
        <v>37</v>
      </c>
      <c r="CB2" s="24" t="s">
        <v>38</v>
      </c>
      <c r="CC2" s="27" t="s">
        <v>39</v>
      </c>
      <c r="CD2" s="24" t="s">
        <v>43</v>
      </c>
      <c r="CE2" s="24" t="s">
        <v>40</v>
      </c>
      <c r="CF2" s="25" t="s">
        <v>41</v>
      </c>
      <c r="CG2" s="23" t="s">
        <v>28</v>
      </c>
      <c r="CH2" s="24" t="s">
        <v>29</v>
      </c>
      <c r="CI2" s="24" t="s">
        <v>27</v>
      </c>
      <c r="CJ2" s="24" t="s">
        <v>35</v>
      </c>
      <c r="CK2" s="24" t="s">
        <v>36</v>
      </c>
      <c r="CL2" s="24" t="s">
        <v>37</v>
      </c>
      <c r="CM2" s="24" t="s">
        <v>38</v>
      </c>
      <c r="CN2" s="27" t="s">
        <v>39</v>
      </c>
      <c r="CO2" s="24" t="s">
        <v>43</v>
      </c>
      <c r="CP2" s="24" t="s">
        <v>40</v>
      </c>
      <c r="CQ2" s="25" t="s">
        <v>41</v>
      </c>
      <c r="CR2" s="23" t="s">
        <v>28</v>
      </c>
      <c r="CS2" s="24" t="s">
        <v>29</v>
      </c>
      <c r="CT2" s="24" t="s">
        <v>27</v>
      </c>
      <c r="CU2" s="24" t="s">
        <v>35</v>
      </c>
      <c r="CV2" s="24" t="s">
        <v>36</v>
      </c>
      <c r="CW2" s="24" t="s">
        <v>37</v>
      </c>
      <c r="CX2" s="24" t="s">
        <v>38</v>
      </c>
      <c r="CY2" s="27" t="s">
        <v>39</v>
      </c>
      <c r="CZ2" s="24" t="s">
        <v>43</v>
      </c>
      <c r="DA2" s="24" t="s">
        <v>40</v>
      </c>
      <c r="DB2" s="25" t="s">
        <v>41</v>
      </c>
    </row>
    <row r="3" spans="1:106" ht="13.5" thickTop="1">
      <c r="A3" s="20">
        <v>1</v>
      </c>
      <c r="B3" s="9" t="s">
        <v>77</v>
      </c>
      <c r="C3" s="47" t="s">
        <v>75</v>
      </c>
      <c r="D3" s="48">
        <f>E3+F3+G3</f>
        <v>153.22</v>
      </c>
      <c r="E3" s="30">
        <f>U3+AH3+AT3+BF3+BR3+CC3+CN3+CY3</f>
        <v>116.72</v>
      </c>
      <c r="F3" s="8">
        <f>W3+AJ3+AV3+BH3+BT3+CE3+CP3+DA3</f>
        <v>5</v>
      </c>
      <c r="G3" s="33">
        <f>H3/2</f>
        <v>31.5</v>
      </c>
      <c r="H3" s="34">
        <f>P3+AC3+AO3+BA3+BM3+BX3+CI3+CT3</f>
        <v>63</v>
      </c>
      <c r="I3" s="18">
        <v>28.12</v>
      </c>
      <c r="J3" s="1"/>
      <c r="K3" s="1"/>
      <c r="L3" s="1"/>
      <c r="M3" s="1"/>
      <c r="N3" s="1"/>
      <c r="O3" s="1"/>
      <c r="P3" s="2">
        <v>4</v>
      </c>
      <c r="Q3" s="2"/>
      <c r="R3" s="2"/>
      <c r="S3" s="2"/>
      <c r="T3" s="19"/>
      <c r="U3" s="7">
        <f>I3+J3+K3+L3+M3+N3+O3</f>
        <v>28.12</v>
      </c>
      <c r="V3" s="16">
        <f>P3/2</f>
        <v>2</v>
      </c>
      <c r="W3" s="6">
        <f>(Q3*3)+(R3*5)+(S3*5)+(T3*20)</f>
        <v>0</v>
      </c>
      <c r="X3" s="49">
        <f>U3+V3+W3</f>
        <v>30.12</v>
      </c>
      <c r="Y3" s="18">
        <v>35.12</v>
      </c>
      <c r="Z3" s="1"/>
      <c r="AA3" s="1"/>
      <c r="AB3" s="1"/>
      <c r="AC3" s="2">
        <v>21</v>
      </c>
      <c r="AD3" s="2"/>
      <c r="AE3" s="2"/>
      <c r="AF3" s="2"/>
      <c r="AG3" s="2"/>
      <c r="AH3" s="7">
        <f>Y3+Z3+AA3+AB3</f>
        <v>35.12</v>
      </c>
      <c r="AI3" s="16">
        <f>AC3/2</f>
        <v>10.5</v>
      </c>
      <c r="AJ3" s="6">
        <f>(AD3*3)+(AE3*5)+(AF3*5)+(AG3*20)</f>
        <v>0</v>
      </c>
      <c r="AK3" s="49">
        <f>AH3+AI3+AJ3</f>
        <v>45.62</v>
      </c>
      <c r="AL3" s="18">
        <v>18.69</v>
      </c>
      <c r="AM3" s="1"/>
      <c r="AN3" s="1"/>
      <c r="AO3" s="2">
        <v>2</v>
      </c>
      <c r="AP3" s="2"/>
      <c r="AQ3" s="2"/>
      <c r="AR3" s="2"/>
      <c r="AS3" s="2"/>
      <c r="AT3" s="7">
        <f>AL3+AM3+AN3</f>
        <v>18.69</v>
      </c>
      <c r="AU3" s="16">
        <f>AO3/2</f>
        <v>1</v>
      </c>
      <c r="AV3" s="6">
        <f>(AP3*3)+(AQ3*5)+(AR3*5)+(AS3*20)</f>
        <v>0</v>
      </c>
      <c r="AW3" s="49">
        <f>AT3+AU3+AV3</f>
        <v>19.69</v>
      </c>
      <c r="AX3" s="18">
        <v>15.15</v>
      </c>
      <c r="AY3" s="1"/>
      <c r="AZ3" s="1"/>
      <c r="BA3" s="2">
        <v>21</v>
      </c>
      <c r="BB3" s="2"/>
      <c r="BC3" s="2"/>
      <c r="BD3" s="2"/>
      <c r="BE3" s="2"/>
      <c r="BF3" s="7">
        <f>AX3+AY3+AZ3</f>
        <v>15.15</v>
      </c>
      <c r="BG3" s="16">
        <f>BA3/2</f>
        <v>10.5</v>
      </c>
      <c r="BH3" s="6">
        <f>(BB3*3)+(BC3*5)+(BD3*5)+(BE3*20)</f>
        <v>0</v>
      </c>
      <c r="BI3" s="39">
        <f>BF3+BG3+BH3</f>
        <v>25.65</v>
      </c>
      <c r="BJ3" s="18">
        <v>19.64</v>
      </c>
      <c r="BK3" s="1"/>
      <c r="BL3" s="1"/>
      <c r="BM3" s="2">
        <v>15</v>
      </c>
      <c r="BN3" s="2"/>
      <c r="BO3" s="2"/>
      <c r="BP3" s="2">
        <v>1</v>
      </c>
      <c r="BQ3" s="2"/>
      <c r="BR3" s="7">
        <f>BJ3+BK3+BL3</f>
        <v>19.64</v>
      </c>
      <c r="BS3" s="16">
        <f>BM3/2</f>
        <v>7.5</v>
      </c>
      <c r="BT3" s="6">
        <f>(BN3*3)+(BO3*5)+(BP3*5)+(BQ3*20)</f>
        <v>5</v>
      </c>
      <c r="BU3" s="49">
        <f>BR3+BS3+BT3</f>
        <v>32.14</v>
      </c>
      <c r="BV3" s="18"/>
      <c r="BW3" s="1"/>
      <c r="BX3" s="2"/>
      <c r="BY3" s="2"/>
      <c r="BZ3" s="2"/>
      <c r="CA3" s="2"/>
      <c r="CB3" s="2"/>
      <c r="CC3" s="7">
        <f>BV3+BW3</f>
        <v>0</v>
      </c>
      <c r="CD3" s="16">
        <f>BX3/2</f>
        <v>0</v>
      </c>
      <c r="CE3" s="6">
        <f>(BY3*3)+(BZ3*5)+(CA3*5)+(CB3*20)</f>
        <v>0</v>
      </c>
      <c r="CF3" s="17">
        <f>CC3+CD3+CE3</f>
        <v>0</v>
      </c>
      <c r="CG3" s="18"/>
      <c r="CH3" s="1"/>
      <c r="CI3" s="2"/>
      <c r="CJ3" s="2"/>
      <c r="CK3" s="2"/>
      <c r="CL3" s="2"/>
      <c r="CM3" s="2"/>
      <c r="CN3" s="7">
        <f>CG3+CH3</f>
        <v>0</v>
      </c>
      <c r="CO3" s="16">
        <f>CI3/2</f>
        <v>0</v>
      </c>
      <c r="CP3" s="6">
        <f>(CJ3*3)+(CK3*5)+(CL3*5)+(CM3*20)</f>
        <v>0</v>
      </c>
      <c r="CQ3" s="17">
        <f>CN3+CO3+CP3</f>
        <v>0</v>
      </c>
      <c r="CR3" s="18"/>
      <c r="CS3" s="1"/>
      <c r="CT3" s="2"/>
      <c r="CU3" s="2"/>
      <c r="CV3" s="2"/>
      <c r="CW3" s="2"/>
      <c r="CX3" s="2"/>
      <c r="CY3" s="7">
        <f>CR3+CS3</f>
        <v>0</v>
      </c>
      <c r="CZ3" s="16">
        <f>CT3/2</f>
        <v>0</v>
      </c>
      <c r="DA3" s="6">
        <f>(CU3*3)+(CV3*5)+(CW3*5)+(CX3*20)</f>
        <v>0</v>
      </c>
      <c r="DB3" s="17">
        <f>CY3+CZ3+DA3</f>
        <v>0</v>
      </c>
    </row>
    <row r="4" spans="1:106" ht="12.75">
      <c r="A4" s="20">
        <v>2</v>
      </c>
      <c r="B4" s="9" t="s">
        <v>84</v>
      </c>
      <c r="C4" s="47" t="s">
        <v>75</v>
      </c>
      <c r="D4" s="48">
        <f>E4+F4+G4</f>
        <v>177.6</v>
      </c>
      <c r="E4" s="30">
        <f>U4+AH4+AT4+BF4+BR4+CC4+CN4+CY4</f>
        <v>130.6</v>
      </c>
      <c r="F4" s="8">
        <f>W4+AJ4+AV4+BH4+BT4+CE4+CP4+DA4</f>
        <v>10</v>
      </c>
      <c r="G4" s="33">
        <f>H4/2</f>
        <v>37</v>
      </c>
      <c r="H4" s="34">
        <f>P4+AC4+AO4+BA4+BM4+BX4+CI4+CT4</f>
        <v>74</v>
      </c>
      <c r="I4" s="18">
        <v>30.1</v>
      </c>
      <c r="J4" s="1"/>
      <c r="K4" s="1"/>
      <c r="L4" s="1"/>
      <c r="M4" s="1"/>
      <c r="N4" s="1"/>
      <c r="O4" s="1"/>
      <c r="P4" s="2">
        <v>21</v>
      </c>
      <c r="Q4" s="2"/>
      <c r="R4" s="2"/>
      <c r="S4" s="2"/>
      <c r="T4" s="19"/>
      <c r="U4" s="7">
        <f>I4+J4+K4+L4+M4+N4+O4</f>
        <v>30.1</v>
      </c>
      <c r="V4" s="16">
        <f>P4/2</f>
        <v>10.5</v>
      </c>
      <c r="W4" s="6">
        <f>(Q4*3)+(R4*5)+(S4*5)+(T4*20)</f>
        <v>0</v>
      </c>
      <c r="X4" s="17">
        <f>U4+V4+W4</f>
        <v>40.6</v>
      </c>
      <c r="Y4" s="18">
        <v>27.98</v>
      </c>
      <c r="Z4" s="1"/>
      <c r="AA4" s="1"/>
      <c r="AB4" s="1"/>
      <c r="AC4" s="2">
        <v>30</v>
      </c>
      <c r="AD4" s="2"/>
      <c r="AE4" s="2"/>
      <c r="AF4" s="2">
        <v>1</v>
      </c>
      <c r="AG4" s="2"/>
      <c r="AH4" s="7">
        <f>Y4+Z4+AA4+AB4</f>
        <v>27.98</v>
      </c>
      <c r="AI4" s="16">
        <f>AC4/2</f>
        <v>15</v>
      </c>
      <c r="AJ4" s="6">
        <f>(AD4*3)+(AE4*5)+(AF4*5)+(AG4*20)</f>
        <v>5</v>
      </c>
      <c r="AK4" s="17">
        <f>AH4+AI4+AJ4</f>
        <v>47.98</v>
      </c>
      <c r="AL4" s="18">
        <v>20.78</v>
      </c>
      <c r="AM4" s="1"/>
      <c r="AN4" s="1"/>
      <c r="AO4" s="2">
        <v>8</v>
      </c>
      <c r="AP4" s="2"/>
      <c r="AQ4" s="2"/>
      <c r="AR4" s="2"/>
      <c r="AS4" s="2"/>
      <c r="AT4" s="7">
        <f>AL4+AM4+AN4</f>
        <v>20.78</v>
      </c>
      <c r="AU4" s="16">
        <f>AO4/2</f>
        <v>4</v>
      </c>
      <c r="AV4" s="6">
        <f>(AP4*3)+(AQ4*5)+(AR4*5)+(AS4*20)</f>
        <v>0</v>
      </c>
      <c r="AW4" s="39">
        <f>AT4+AU4+AV4</f>
        <v>24.78</v>
      </c>
      <c r="AX4" s="18">
        <v>23.91</v>
      </c>
      <c r="AY4" s="1"/>
      <c r="AZ4" s="1"/>
      <c r="BA4" s="2">
        <v>3</v>
      </c>
      <c r="BB4" s="2"/>
      <c r="BC4" s="2"/>
      <c r="BD4" s="2"/>
      <c r="BE4" s="2"/>
      <c r="BF4" s="7">
        <f>AX4+AY4+AZ4</f>
        <v>23.91</v>
      </c>
      <c r="BG4" s="16">
        <f>BA4/2</f>
        <v>1.5</v>
      </c>
      <c r="BH4" s="6">
        <f>(BB4*3)+(BC4*5)+(BD4*5)+(BE4*20)</f>
        <v>0</v>
      </c>
      <c r="BI4" s="17">
        <f>BF4+BG4+BH4</f>
        <v>25.41</v>
      </c>
      <c r="BJ4" s="18">
        <v>27.83</v>
      </c>
      <c r="BK4" s="1"/>
      <c r="BL4" s="1"/>
      <c r="BM4" s="2">
        <v>12</v>
      </c>
      <c r="BN4" s="2"/>
      <c r="BO4" s="2"/>
      <c r="BP4" s="2">
        <v>1</v>
      </c>
      <c r="BQ4" s="2"/>
      <c r="BR4" s="7">
        <f>BJ4+BK4+BL4</f>
        <v>27.83</v>
      </c>
      <c r="BS4" s="16">
        <f>BM4/2</f>
        <v>6</v>
      </c>
      <c r="BT4" s="6">
        <f>(BN4*3)+(BO4*5)+(BP4*5)+(BQ4*20)</f>
        <v>5</v>
      </c>
      <c r="BU4" s="39">
        <f>BR4+BS4+BT4</f>
        <v>38.83</v>
      </c>
      <c r="BV4" s="18"/>
      <c r="BW4" s="1"/>
      <c r="BX4" s="2"/>
      <c r="BY4" s="2"/>
      <c r="BZ4" s="2"/>
      <c r="CA4" s="2"/>
      <c r="CB4" s="2"/>
      <c r="CC4" s="7">
        <f aca="true" t="shared" si="0" ref="CC4:CC18">BV4+BW4</f>
        <v>0</v>
      </c>
      <c r="CD4" s="16">
        <f aca="true" t="shared" si="1" ref="CD4:CD18">BX4/2</f>
        <v>0</v>
      </c>
      <c r="CE4" s="6">
        <f aca="true" t="shared" si="2" ref="CE4:CE18">(BY4*3)+(BZ4*5)+(CA4*5)+(CB4*20)</f>
        <v>0</v>
      </c>
      <c r="CF4" s="17">
        <f aca="true" t="shared" si="3" ref="CF4:CF18">CC4+CD4+CE4</f>
        <v>0</v>
      </c>
      <c r="CG4" s="18"/>
      <c r="CH4" s="1"/>
      <c r="CI4" s="2"/>
      <c r="CJ4" s="2"/>
      <c r="CK4" s="2"/>
      <c r="CL4" s="2"/>
      <c r="CM4" s="2"/>
      <c r="CN4" s="7">
        <f aca="true" t="shared" si="4" ref="CN4:CN18">CG4+CH4</f>
        <v>0</v>
      </c>
      <c r="CO4" s="16">
        <f aca="true" t="shared" si="5" ref="CO4:CO18">CI4/2</f>
        <v>0</v>
      </c>
      <c r="CP4" s="6">
        <f aca="true" t="shared" si="6" ref="CP4:CP18">(CJ4*3)+(CK4*5)+(CL4*5)+(CM4*20)</f>
        <v>0</v>
      </c>
      <c r="CQ4" s="17">
        <f aca="true" t="shared" si="7" ref="CQ4:CQ18">CN4+CO4+CP4</f>
        <v>0</v>
      </c>
      <c r="CR4" s="18"/>
      <c r="CS4" s="1"/>
      <c r="CT4" s="2"/>
      <c r="CU4" s="2"/>
      <c r="CV4" s="2"/>
      <c r="CW4" s="2"/>
      <c r="CX4" s="2"/>
      <c r="CY4" s="7">
        <f aca="true" t="shared" si="8" ref="CY4:CY18">CR4+CS4</f>
        <v>0</v>
      </c>
      <c r="CZ4" s="16">
        <f aca="true" t="shared" si="9" ref="CZ4:CZ18">CT4/2</f>
        <v>0</v>
      </c>
      <c r="DA4" s="6">
        <f aca="true" t="shared" si="10" ref="DA4:DA18">(CU4*3)+(CV4*5)+(CW4*5)+(CX4*20)</f>
        <v>0</v>
      </c>
      <c r="DB4" s="17">
        <f aca="true" t="shared" si="11" ref="DB4:DB18">CY4+CZ4+DA4</f>
        <v>0</v>
      </c>
    </row>
    <row r="5" spans="1:106" ht="12.75">
      <c r="A5" s="20">
        <v>3</v>
      </c>
      <c r="B5" s="9" t="s">
        <v>76</v>
      </c>
      <c r="C5" s="47" t="s">
        <v>78</v>
      </c>
      <c r="D5" s="48">
        <f>E5+F5+G5</f>
        <v>187.17</v>
      </c>
      <c r="E5" s="30">
        <f>U5+AH5+AT5+BF5+BR5+CC5+CN5+CY5</f>
        <v>144.67</v>
      </c>
      <c r="F5" s="8">
        <f>W5+AJ5+AV5+BH5+BT5+CE5+CP5+DA5</f>
        <v>8</v>
      </c>
      <c r="G5" s="33">
        <f>H5/2</f>
        <v>34.5</v>
      </c>
      <c r="H5" s="34">
        <f>P5+AC5+AO5+BA5+BM5+BX5+CI5+CT5</f>
        <v>69</v>
      </c>
      <c r="I5" s="18">
        <v>29.71</v>
      </c>
      <c r="J5" s="1"/>
      <c r="K5" s="1"/>
      <c r="L5" s="1"/>
      <c r="M5" s="1"/>
      <c r="N5" s="1"/>
      <c r="O5" s="1"/>
      <c r="P5" s="2">
        <v>19</v>
      </c>
      <c r="Q5" s="2"/>
      <c r="R5" s="2"/>
      <c r="S5" s="2"/>
      <c r="T5" s="19"/>
      <c r="U5" s="7">
        <f>I5+J5+K5+L5+M5+N5+O5</f>
        <v>29.71</v>
      </c>
      <c r="V5" s="16">
        <f>P5/2</f>
        <v>9.5</v>
      </c>
      <c r="W5" s="6">
        <f>(Q5*3)+(R5*5)+(S5*5)+(T5*20)</f>
        <v>0</v>
      </c>
      <c r="X5" s="39">
        <f>U5+V5+W5</f>
        <v>39.21</v>
      </c>
      <c r="Y5" s="18">
        <v>43.08</v>
      </c>
      <c r="Z5" s="1"/>
      <c r="AA5" s="1"/>
      <c r="AB5" s="1"/>
      <c r="AC5" s="2">
        <v>34</v>
      </c>
      <c r="AD5" s="2"/>
      <c r="AE5" s="2"/>
      <c r="AF5" s="2"/>
      <c r="AG5" s="2"/>
      <c r="AH5" s="7">
        <f>Y5+Z5+AA5+AB5</f>
        <v>43.08</v>
      </c>
      <c r="AI5" s="16">
        <f>AC5/2</f>
        <v>17</v>
      </c>
      <c r="AJ5" s="6">
        <f>(AD5*3)+(AE5*5)+(AF5*5)+(AG5*20)</f>
        <v>0</v>
      </c>
      <c r="AK5" s="39">
        <f>AH5+AI5+AJ5</f>
        <v>60.08</v>
      </c>
      <c r="AL5" s="18">
        <v>22.34</v>
      </c>
      <c r="AM5" s="1"/>
      <c r="AN5" s="1"/>
      <c r="AO5" s="2">
        <v>3</v>
      </c>
      <c r="AP5" s="2">
        <v>1</v>
      </c>
      <c r="AQ5" s="2"/>
      <c r="AR5" s="2"/>
      <c r="AS5" s="2"/>
      <c r="AT5" s="7">
        <f>AL5+AM5+AN5</f>
        <v>22.34</v>
      </c>
      <c r="AU5" s="16">
        <f>AO5/2</f>
        <v>1.5</v>
      </c>
      <c r="AV5" s="6">
        <f>(AP5*3)+(AQ5*5)+(AR5*5)+(AS5*20)</f>
        <v>3</v>
      </c>
      <c r="AW5" s="39">
        <f>AT5+AU5+AV5</f>
        <v>26.84</v>
      </c>
      <c r="AX5" s="18">
        <v>20.69</v>
      </c>
      <c r="AY5" s="1"/>
      <c r="AZ5" s="1"/>
      <c r="BA5" s="2">
        <v>7</v>
      </c>
      <c r="BB5" s="2"/>
      <c r="BC5" s="2"/>
      <c r="BD5" s="2"/>
      <c r="BE5" s="2"/>
      <c r="BF5" s="7">
        <f>AX5+AY5+AZ5</f>
        <v>20.69</v>
      </c>
      <c r="BG5" s="16">
        <f>BA5/2</f>
        <v>3.5</v>
      </c>
      <c r="BH5" s="6">
        <f>(BB5*3)+(BC5*5)+(BD5*5)+(BE5*20)</f>
        <v>0</v>
      </c>
      <c r="BI5" s="49">
        <f>BF5+BG5+BH5</f>
        <v>24.19</v>
      </c>
      <c r="BJ5" s="18">
        <v>28.85</v>
      </c>
      <c r="BK5" s="1"/>
      <c r="BL5" s="1"/>
      <c r="BM5" s="2">
        <v>6</v>
      </c>
      <c r="BN5" s="2"/>
      <c r="BO5" s="2"/>
      <c r="BP5" s="2">
        <v>1</v>
      </c>
      <c r="BQ5" s="2"/>
      <c r="BR5" s="7">
        <f>BJ5+BK5+BL5</f>
        <v>28.85</v>
      </c>
      <c r="BS5" s="16">
        <f>BM5/2</f>
        <v>3</v>
      </c>
      <c r="BT5" s="6">
        <f>(BN5*3)+(BO5*5)+(BP5*5)+(BQ5*20)</f>
        <v>5</v>
      </c>
      <c r="BU5" s="39">
        <f>BR5+BS5+BT5</f>
        <v>36.85</v>
      </c>
      <c r="BV5" s="18"/>
      <c r="BW5" s="1"/>
      <c r="BX5" s="2"/>
      <c r="BY5" s="2"/>
      <c r="BZ5" s="2"/>
      <c r="CA5" s="2"/>
      <c r="CB5" s="2"/>
      <c r="CC5" s="7">
        <f>BV5+BW5</f>
        <v>0</v>
      </c>
      <c r="CD5" s="16">
        <f>BX5/2</f>
        <v>0</v>
      </c>
      <c r="CE5" s="6">
        <f>(BY5*3)+(BZ5*5)+(CA5*5)+(CB5*20)</f>
        <v>0</v>
      </c>
      <c r="CF5" s="17">
        <f>CC5+CD5+CE5</f>
        <v>0</v>
      </c>
      <c r="CG5" s="18"/>
      <c r="CH5" s="1"/>
      <c r="CI5" s="2"/>
      <c r="CJ5" s="2"/>
      <c r="CK5" s="2"/>
      <c r="CL5" s="2"/>
      <c r="CM5" s="2"/>
      <c r="CN5" s="7">
        <f>CG5+CH5</f>
        <v>0</v>
      </c>
      <c r="CO5" s="16">
        <f>CI5/2</f>
        <v>0</v>
      </c>
      <c r="CP5" s="6">
        <f>(CJ5*3)+(CK5*5)+(CL5*5)+(CM5*20)</f>
        <v>0</v>
      </c>
      <c r="CQ5" s="17">
        <f>CN5+CO5+CP5</f>
        <v>0</v>
      </c>
      <c r="CR5" s="18"/>
      <c r="CS5" s="1"/>
      <c r="CT5" s="2"/>
      <c r="CU5" s="2"/>
      <c r="CV5" s="2"/>
      <c r="CW5" s="2"/>
      <c r="CX5" s="2"/>
      <c r="CY5" s="7">
        <f>CR5+CS5</f>
        <v>0</v>
      </c>
      <c r="CZ5" s="16">
        <f>CT5/2</f>
        <v>0</v>
      </c>
      <c r="DA5" s="6">
        <f>(CU5*3)+(CV5*5)+(CW5*5)+(CX5*20)</f>
        <v>0</v>
      </c>
      <c r="DB5" s="17">
        <f>CY5+CZ5+DA5</f>
        <v>0</v>
      </c>
    </row>
    <row r="6" spans="1:106" ht="12.75">
      <c r="A6" s="20">
        <v>7</v>
      </c>
      <c r="B6" s="9" t="s">
        <v>85</v>
      </c>
      <c r="C6" s="40" t="s">
        <v>78</v>
      </c>
      <c r="D6" s="42">
        <f>E6+F6+G6</f>
        <v>202.46</v>
      </c>
      <c r="E6" s="30">
        <f>U6+AH6+AT6+BF6+BR6+CC6+CN6+CY6</f>
        <v>163.46</v>
      </c>
      <c r="F6" s="8">
        <f>W6+AJ6+AV6+BH6+BT6+CE6+CP6+DA6</f>
        <v>10</v>
      </c>
      <c r="G6" s="33">
        <f>H6/2</f>
        <v>29</v>
      </c>
      <c r="H6" s="50">
        <f>P6+AC6+AO6+BA6+BM6+BX6+CI6+CT6</f>
        <v>58</v>
      </c>
      <c r="I6" s="18">
        <v>36.95</v>
      </c>
      <c r="J6" s="1"/>
      <c r="K6" s="1"/>
      <c r="L6" s="1"/>
      <c r="M6" s="1"/>
      <c r="N6" s="1"/>
      <c r="O6" s="1"/>
      <c r="P6" s="2">
        <v>13</v>
      </c>
      <c r="Q6" s="2"/>
      <c r="R6" s="2"/>
      <c r="S6" s="2"/>
      <c r="T6" s="19"/>
      <c r="U6" s="7">
        <f>I6+J6+K6+L6+M6+N6+O6</f>
        <v>36.95</v>
      </c>
      <c r="V6" s="16">
        <f>P6/2</f>
        <v>6.5</v>
      </c>
      <c r="W6" s="6">
        <f>(Q6*3)+(R6*5)+(S6*5)+(T6*20)</f>
        <v>0</v>
      </c>
      <c r="X6" s="17">
        <f>U6+V6+W6</f>
        <v>43.45</v>
      </c>
      <c r="Y6" s="18">
        <v>43.16</v>
      </c>
      <c r="Z6" s="1"/>
      <c r="AA6" s="1"/>
      <c r="AB6" s="1"/>
      <c r="AC6" s="2">
        <v>33</v>
      </c>
      <c r="AD6" s="2"/>
      <c r="AE6" s="2"/>
      <c r="AF6" s="2"/>
      <c r="AG6" s="2"/>
      <c r="AH6" s="7">
        <f>Y6+Z6+AA6+AB6</f>
        <v>43.16</v>
      </c>
      <c r="AI6" s="16">
        <f>AC6/2</f>
        <v>16.5</v>
      </c>
      <c r="AJ6" s="6">
        <f>(AD6*3)+(AE6*5)+(AF6*5)+(AG6*20)</f>
        <v>0</v>
      </c>
      <c r="AK6" s="17">
        <f>AH6+AI6+AJ6</f>
        <v>59.66</v>
      </c>
      <c r="AL6" s="18">
        <v>23.11</v>
      </c>
      <c r="AM6" s="1"/>
      <c r="AN6" s="1"/>
      <c r="AO6" s="2">
        <v>6</v>
      </c>
      <c r="AP6" s="2"/>
      <c r="AQ6" s="2"/>
      <c r="AR6" s="2"/>
      <c r="AS6" s="2"/>
      <c r="AT6" s="7">
        <f>AL6+AM6+AN6</f>
        <v>23.11</v>
      </c>
      <c r="AU6" s="16">
        <f>AO6/2</f>
        <v>3</v>
      </c>
      <c r="AV6" s="6">
        <f>(AP6*3)+(AQ6*5)+(AR6*5)+(AS6*20)</f>
        <v>0</v>
      </c>
      <c r="AW6" s="17">
        <f>AT6+AU6+AV6</f>
        <v>26.11</v>
      </c>
      <c r="AX6" s="18">
        <v>26.18</v>
      </c>
      <c r="AY6" s="1"/>
      <c r="AZ6" s="1"/>
      <c r="BA6" s="2">
        <v>6</v>
      </c>
      <c r="BB6" s="2"/>
      <c r="BC6" s="2"/>
      <c r="BD6" s="2"/>
      <c r="BE6" s="2"/>
      <c r="BF6" s="7">
        <f>AX6+AY6+AZ6</f>
        <v>26.18</v>
      </c>
      <c r="BG6" s="16">
        <f>BA6/2</f>
        <v>3</v>
      </c>
      <c r="BH6" s="6">
        <f>(BB6*3)+(BC6*5)+(BD6*5)+(BE6*20)</f>
        <v>0</v>
      </c>
      <c r="BI6" s="17">
        <f>BF6+BG6+BH6</f>
        <v>29.18</v>
      </c>
      <c r="BJ6" s="18">
        <v>34.06</v>
      </c>
      <c r="BK6" s="1"/>
      <c r="BL6" s="1"/>
      <c r="BM6" s="2">
        <v>0</v>
      </c>
      <c r="BN6" s="2"/>
      <c r="BO6" s="2"/>
      <c r="BP6" s="2">
        <v>2</v>
      </c>
      <c r="BQ6" s="2"/>
      <c r="BR6" s="7">
        <f>BJ6+BK6+BL6</f>
        <v>34.06</v>
      </c>
      <c r="BS6" s="16">
        <f>BM6/2</f>
        <v>0</v>
      </c>
      <c r="BT6" s="6">
        <f>(BN6*3)+(BO6*5)+(BP6*5)+(BQ6*20)</f>
        <v>10</v>
      </c>
      <c r="BU6" s="17">
        <f>BR6+BS6+BT6</f>
        <v>44.06</v>
      </c>
      <c r="BV6" s="18"/>
      <c r="BW6" s="1"/>
      <c r="BX6" s="2"/>
      <c r="BY6" s="2"/>
      <c r="BZ6" s="2"/>
      <c r="CA6" s="2"/>
      <c r="CB6" s="2"/>
      <c r="CC6" s="7">
        <f t="shared" si="0"/>
        <v>0</v>
      </c>
      <c r="CD6" s="16">
        <f t="shared" si="1"/>
        <v>0</v>
      </c>
      <c r="CE6" s="6">
        <f t="shared" si="2"/>
        <v>0</v>
      </c>
      <c r="CF6" s="17">
        <f t="shared" si="3"/>
        <v>0</v>
      </c>
      <c r="CG6" s="18"/>
      <c r="CH6" s="1"/>
      <c r="CI6" s="2"/>
      <c r="CJ6" s="2"/>
      <c r="CK6" s="2"/>
      <c r="CL6" s="2"/>
      <c r="CM6" s="2"/>
      <c r="CN6" s="7">
        <f t="shared" si="4"/>
        <v>0</v>
      </c>
      <c r="CO6" s="16">
        <f t="shared" si="5"/>
        <v>0</v>
      </c>
      <c r="CP6" s="6">
        <f t="shared" si="6"/>
        <v>0</v>
      </c>
      <c r="CQ6" s="17">
        <f t="shared" si="7"/>
        <v>0</v>
      </c>
      <c r="CR6" s="18"/>
      <c r="CS6" s="1"/>
      <c r="CT6" s="2"/>
      <c r="CU6" s="2"/>
      <c r="CV6" s="2"/>
      <c r="CW6" s="2"/>
      <c r="CX6" s="2"/>
      <c r="CY6" s="7">
        <f t="shared" si="8"/>
        <v>0</v>
      </c>
      <c r="CZ6" s="16">
        <f t="shared" si="9"/>
        <v>0</v>
      </c>
      <c r="DA6" s="6">
        <f t="shared" si="10"/>
        <v>0</v>
      </c>
      <c r="DB6" s="17">
        <f t="shared" si="11"/>
        <v>0</v>
      </c>
    </row>
    <row r="7" spans="1:106" ht="12.75">
      <c r="A7" s="20">
        <v>5</v>
      </c>
      <c r="B7" s="9" t="s">
        <v>89</v>
      </c>
      <c r="C7" s="10" t="s">
        <v>75</v>
      </c>
      <c r="D7" s="44">
        <f>E7+F7+G7</f>
        <v>207.43</v>
      </c>
      <c r="E7" s="30">
        <f>U7+AH7+AT7+BF7+BR7+CC7+CN7+CY7</f>
        <v>163.93</v>
      </c>
      <c r="F7" s="8">
        <f>W7+AJ7+AV7+BH7+BT7+CE7+CP7+DA7</f>
        <v>8</v>
      </c>
      <c r="G7" s="33">
        <f>H7/2</f>
        <v>35.5</v>
      </c>
      <c r="H7" s="38">
        <f>P7+AC7+AO7+BA7+BM7+BX7+CI7+CT7</f>
        <v>71</v>
      </c>
      <c r="I7" s="18">
        <v>34.11</v>
      </c>
      <c r="J7" s="1"/>
      <c r="K7" s="1"/>
      <c r="L7" s="1"/>
      <c r="M7" s="1"/>
      <c r="N7" s="1"/>
      <c r="O7" s="1"/>
      <c r="P7" s="2">
        <v>13</v>
      </c>
      <c r="Q7" s="2"/>
      <c r="R7" s="2"/>
      <c r="S7" s="2"/>
      <c r="T7" s="19"/>
      <c r="U7" s="7">
        <f>I7+J7+K7+L7+M7+N7+O7</f>
        <v>34.11</v>
      </c>
      <c r="V7" s="16">
        <f>P7/2</f>
        <v>6.5</v>
      </c>
      <c r="W7" s="6">
        <f>(Q7*3)+(R7*5)+(S7*5)+(T7*20)</f>
        <v>0</v>
      </c>
      <c r="X7" s="17">
        <f>U7+V7+W7</f>
        <v>40.61</v>
      </c>
      <c r="Y7" s="18">
        <v>42.42</v>
      </c>
      <c r="Z7" s="1"/>
      <c r="AA7" s="1"/>
      <c r="AB7" s="1"/>
      <c r="AC7" s="2">
        <v>35</v>
      </c>
      <c r="AD7" s="2"/>
      <c r="AE7" s="2"/>
      <c r="AF7" s="2"/>
      <c r="AG7" s="2"/>
      <c r="AH7" s="7">
        <f>Y7+Z7+AA7+AB7</f>
        <v>42.42</v>
      </c>
      <c r="AI7" s="16">
        <f>AC7/2</f>
        <v>17.5</v>
      </c>
      <c r="AJ7" s="6">
        <f>(AD7*3)+(AE7*5)+(AF7*5)+(AG7*20)</f>
        <v>0</v>
      </c>
      <c r="AK7" s="17">
        <f>AH7+AI7+AJ7</f>
        <v>59.92</v>
      </c>
      <c r="AL7" s="18">
        <v>22.88</v>
      </c>
      <c r="AM7" s="1"/>
      <c r="AN7" s="1"/>
      <c r="AO7" s="2">
        <v>0</v>
      </c>
      <c r="AP7" s="2"/>
      <c r="AQ7" s="2"/>
      <c r="AR7" s="2"/>
      <c r="AS7" s="2"/>
      <c r="AT7" s="7">
        <f>AL7+AM7+AN7</f>
        <v>22.88</v>
      </c>
      <c r="AU7" s="16">
        <f>AO7/2</f>
        <v>0</v>
      </c>
      <c r="AV7" s="6">
        <f>(AP7*3)+(AQ7*5)+(AR7*5)+(AS7*20)</f>
        <v>0</v>
      </c>
      <c r="AW7" s="17">
        <f>AT7+AU7+AV7</f>
        <v>22.88</v>
      </c>
      <c r="AX7" s="18">
        <v>24.61</v>
      </c>
      <c r="AY7" s="1"/>
      <c r="AZ7" s="1"/>
      <c r="BA7" s="2">
        <v>17</v>
      </c>
      <c r="BB7" s="2">
        <v>1</v>
      </c>
      <c r="BC7" s="2"/>
      <c r="BD7" s="2">
        <v>1</v>
      </c>
      <c r="BE7" s="2"/>
      <c r="BF7" s="7">
        <f>AX7+AY7+AZ7</f>
        <v>24.61</v>
      </c>
      <c r="BG7" s="16">
        <f>BA7/2</f>
        <v>8.5</v>
      </c>
      <c r="BH7" s="6">
        <f>(BB7*3)+(BC7*5)+(BD7*5)+(BE7*20)</f>
        <v>8</v>
      </c>
      <c r="BI7" s="17">
        <f>BF7+BG7+BH7</f>
        <v>41.11</v>
      </c>
      <c r="BJ7" s="18">
        <v>39.91</v>
      </c>
      <c r="BK7" s="1"/>
      <c r="BL7" s="1"/>
      <c r="BM7" s="2">
        <v>6</v>
      </c>
      <c r="BN7" s="2"/>
      <c r="BO7" s="2"/>
      <c r="BP7" s="2"/>
      <c r="BQ7" s="2"/>
      <c r="BR7" s="7">
        <f>BJ7+BK7+BL7</f>
        <v>39.91</v>
      </c>
      <c r="BS7" s="16">
        <f>BM7/2</f>
        <v>3</v>
      </c>
      <c r="BT7" s="6">
        <f>(BN7*3)+(BO7*5)+(BP7*5)+(BQ7*20)</f>
        <v>0</v>
      </c>
      <c r="BU7" s="17">
        <f>BR7+BS7+BT7</f>
        <v>42.91</v>
      </c>
      <c r="BV7" s="18"/>
      <c r="BW7" s="1"/>
      <c r="BX7" s="2"/>
      <c r="BY7" s="2"/>
      <c r="BZ7" s="2"/>
      <c r="CA7" s="2"/>
      <c r="CB7" s="2"/>
      <c r="CC7" s="7">
        <f t="shared" si="0"/>
        <v>0</v>
      </c>
      <c r="CD7" s="16">
        <f t="shared" si="1"/>
        <v>0</v>
      </c>
      <c r="CE7" s="6">
        <f t="shared" si="2"/>
        <v>0</v>
      </c>
      <c r="CF7" s="17">
        <f t="shared" si="3"/>
        <v>0</v>
      </c>
      <c r="CG7" s="18"/>
      <c r="CH7" s="1"/>
      <c r="CI7" s="2"/>
      <c r="CJ7" s="2"/>
      <c r="CK7" s="2"/>
      <c r="CL7" s="2"/>
      <c r="CM7" s="2"/>
      <c r="CN7" s="7">
        <f t="shared" si="4"/>
        <v>0</v>
      </c>
      <c r="CO7" s="16">
        <f t="shared" si="5"/>
        <v>0</v>
      </c>
      <c r="CP7" s="6">
        <f t="shared" si="6"/>
        <v>0</v>
      </c>
      <c r="CQ7" s="17">
        <f t="shared" si="7"/>
        <v>0</v>
      </c>
      <c r="CR7" s="18"/>
      <c r="CS7" s="1"/>
      <c r="CT7" s="2"/>
      <c r="CU7" s="2"/>
      <c r="CV7" s="2"/>
      <c r="CW7" s="2"/>
      <c r="CX7" s="2"/>
      <c r="CY7" s="7">
        <f t="shared" si="8"/>
        <v>0</v>
      </c>
      <c r="CZ7" s="16">
        <f t="shared" si="9"/>
        <v>0</v>
      </c>
      <c r="DA7" s="6">
        <f t="shared" si="10"/>
        <v>0</v>
      </c>
      <c r="DB7" s="17">
        <f t="shared" si="11"/>
        <v>0</v>
      </c>
    </row>
    <row r="8" spans="1:106" ht="12.75">
      <c r="A8" s="20">
        <v>6</v>
      </c>
      <c r="B8" s="9" t="s">
        <v>90</v>
      </c>
      <c r="C8" s="10" t="s">
        <v>75</v>
      </c>
      <c r="D8" s="43">
        <f>E8+F8+G8</f>
        <v>219.44</v>
      </c>
      <c r="E8" s="30">
        <f>U8+AH8+AT8+BF8+BR8+CC8+CN8+CY8</f>
        <v>135.94</v>
      </c>
      <c r="F8" s="8">
        <f>W8+AJ8+AV8+BH8+BT8+CE8+CP8+DA8</f>
        <v>20</v>
      </c>
      <c r="G8" s="33">
        <f>H8/2</f>
        <v>63.5</v>
      </c>
      <c r="H8" s="38">
        <f>P8+AC8+AO8+BA8+BM8+BX8+CI8+CT8</f>
        <v>127</v>
      </c>
      <c r="I8" s="18">
        <v>24.33</v>
      </c>
      <c r="J8" s="1"/>
      <c r="K8" s="1"/>
      <c r="L8" s="1"/>
      <c r="M8" s="1"/>
      <c r="N8" s="1"/>
      <c r="O8" s="1"/>
      <c r="P8" s="2">
        <v>49</v>
      </c>
      <c r="Q8" s="2"/>
      <c r="R8" s="2"/>
      <c r="S8" s="2">
        <v>1</v>
      </c>
      <c r="T8" s="19"/>
      <c r="U8" s="7">
        <f>I8+J8+K8+L8+M8+N8+O8</f>
        <v>24.33</v>
      </c>
      <c r="V8" s="16">
        <f>P8/2</f>
        <v>24.5</v>
      </c>
      <c r="W8" s="6">
        <f>(Q8*3)+(R8*5)+(S8*5)+(T8*20)</f>
        <v>5</v>
      </c>
      <c r="X8" s="17">
        <f>U8+V8+W8</f>
        <v>53.83</v>
      </c>
      <c r="Y8" s="18">
        <v>32.66</v>
      </c>
      <c r="Z8" s="1"/>
      <c r="AA8" s="1"/>
      <c r="AB8" s="1"/>
      <c r="AC8" s="2">
        <v>53</v>
      </c>
      <c r="AD8" s="2"/>
      <c r="AE8" s="2"/>
      <c r="AF8" s="2">
        <v>1</v>
      </c>
      <c r="AG8" s="2"/>
      <c r="AH8" s="7">
        <f>Y8+Z8+AA8+AB8</f>
        <v>32.66</v>
      </c>
      <c r="AI8" s="16">
        <f>AC8/2</f>
        <v>26.5</v>
      </c>
      <c r="AJ8" s="6">
        <f>(AD8*3)+(AE8*5)+(AF8*5)+(AG8*20)</f>
        <v>5</v>
      </c>
      <c r="AK8" s="17">
        <f>AH8+AI8+AJ8</f>
        <v>64.16</v>
      </c>
      <c r="AL8" s="18">
        <v>26.79</v>
      </c>
      <c r="AM8" s="1"/>
      <c r="AN8" s="1"/>
      <c r="AO8" s="2">
        <v>1</v>
      </c>
      <c r="AP8" s="2"/>
      <c r="AQ8" s="2"/>
      <c r="AR8" s="2"/>
      <c r="AS8" s="2"/>
      <c r="AT8" s="7">
        <f>AL8+AM8+AN8</f>
        <v>26.79</v>
      </c>
      <c r="AU8" s="16">
        <f>AO8/2</f>
        <v>0.5</v>
      </c>
      <c r="AV8" s="6">
        <f>(AP8*3)+(AQ8*5)+(AR8*5)+(AS8*20)</f>
        <v>0</v>
      </c>
      <c r="AW8" s="39">
        <f>AT8+AU8+AV8</f>
        <v>27.29</v>
      </c>
      <c r="AX8" s="18">
        <v>20.87</v>
      </c>
      <c r="AY8" s="1"/>
      <c r="AZ8" s="1"/>
      <c r="BA8" s="2">
        <v>12</v>
      </c>
      <c r="BB8" s="2"/>
      <c r="BC8" s="2"/>
      <c r="BD8" s="2">
        <v>1</v>
      </c>
      <c r="BE8" s="2"/>
      <c r="BF8" s="7">
        <f>AX8+AY8+AZ8</f>
        <v>20.87</v>
      </c>
      <c r="BG8" s="16">
        <f>BA8/2</f>
        <v>6</v>
      </c>
      <c r="BH8" s="6">
        <f>(BB8*3)+(BC8*5)+(BD8*5)+(BE8*20)</f>
        <v>5</v>
      </c>
      <c r="BI8" s="17">
        <f>BF8+BG8+BH8</f>
        <v>31.87</v>
      </c>
      <c r="BJ8" s="18">
        <v>31.29</v>
      </c>
      <c r="BK8" s="1"/>
      <c r="BL8" s="1"/>
      <c r="BM8" s="2">
        <v>12</v>
      </c>
      <c r="BN8" s="2"/>
      <c r="BO8" s="2"/>
      <c r="BP8" s="2">
        <v>1</v>
      </c>
      <c r="BQ8" s="2"/>
      <c r="BR8" s="7">
        <f>BJ8+BK8+BL8</f>
        <v>31.29</v>
      </c>
      <c r="BS8" s="16">
        <f>BM8/2</f>
        <v>6</v>
      </c>
      <c r="BT8" s="6">
        <f>(BN8*3)+(BO8*5)+(BP8*5)+(BQ8*20)</f>
        <v>5</v>
      </c>
      <c r="BU8" s="17">
        <f>BR8+BS8+BT8</f>
        <v>42.29</v>
      </c>
      <c r="BV8" s="18"/>
      <c r="BW8" s="1"/>
      <c r="BX8" s="2"/>
      <c r="BY8" s="2"/>
      <c r="BZ8" s="2"/>
      <c r="CA8" s="2"/>
      <c r="CB8" s="2"/>
      <c r="CC8" s="7">
        <f t="shared" si="0"/>
        <v>0</v>
      </c>
      <c r="CD8" s="16">
        <f t="shared" si="1"/>
        <v>0</v>
      </c>
      <c r="CE8" s="6">
        <f t="shared" si="2"/>
        <v>0</v>
      </c>
      <c r="CF8" s="17">
        <f t="shared" si="3"/>
        <v>0</v>
      </c>
      <c r="CG8" s="18"/>
      <c r="CH8" s="1"/>
      <c r="CI8" s="2"/>
      <c r="CJ8" s="2"/>
      <c r="CK8" s="2"/>
      <c r="CL8" s="2"/>
      <c r="CM8" s="2"/>
      <c r="CN8" s="7">
        <f t="shared" si="4"/>
        <v>0</v>
      </c>
      <c r="CO8" s="16">
        <f t="shared" si="5"/>
        <v>0</v>
      </c>
      <c r="CP8" s="6">
        <f t="shared" si="6"/>
        <v>0</v>
      </c>
      <c r="CQ8" s="17">
        <f t="shared" si="7"/>
        <v>0</v>
      </c>
      <c r="CR8" s="18"/>
      <c r="CS8" s="1"/>
      <c r="CT8" s="2"/>
      <c r="CU8" s="2"/>
      <c r="CV8" s="2"/>
      <c r="CW8" s="2"/>
      <c r="CX8" s="2"/>
      <c r="CY8" s="7">
        <f t="shared" si="8"/>
        <v>0</v>
      </c>
      <c r="CZ8" s="16">
        <f t="shared" si="9"/>
        <v>0</v>
      </c>
      <c r="DA8" s="6">
        <f t="shared" si="10"/>
        <v>0</v>
      </c>
      <c r="DB8" s="17">
        <f t="shared" si="11"/>
        <v>0</v>
      </c>
    </row>
    <row r="9" spans="1:106" ht="12.75">
      <c r="A9" s="20">
        <v>4</v>
      </c>
      <c r="B9" s="9" t="s">
        <v>91</v>
      </c>
      <c r="C9" s="40" t="s">
        <v>75</v>
      </c>
      <c r="D9" s="42">
        <f>E9+F9+G9</f>
        <v>225.73</v>
      </c>
      <c r="E9" s="30">
        <f>U9+AH9+AT9+BF9+BR9+CC9+CN9+CY9</f>
        <v>176.23</v>
      </c>
      <c r="F9" s="8">
        <f>W9+AJ9+AV9+BH9+BT9+CE9+CP9+DA9</f>
        <v>10</v>
      </c>
      <c r="G9" s="33">
        <f>H9/2</f>
        <v>39.5</v>
      </c>
      <c r="H9" s="34">
        <f>P9+AC9+AO9+BA9+BM9+BX9+CI9+CT9</f>
        <v>79</v>
      </c>
      <c r="I9" s="18">
        <v>39.97</v>
      </c>
      <c r="J9" s="1"/>
      <c r="K9" s="1"/>
      <c r="L9" s="1"/>
      <c r="M9" s="1"/>
      <c r="N9" s="1"/>
      <c r="O9" s="1"/>
      <c r="P9" s="2">
        <v>19</v>
      </c>
      <c r="Q9" s="2"/>
      <c r="R9" s="2"/>
      <c r="S9" s="2"/>
      <c r="T9" s="19"/>
      <c r="U9" s="7">
        <f>I9+J9+K9+L9+M9+N9+O9</f>
        <v>39.97</v>
      </c>
      <c r="V9" s="16">
        <f>P9/2</f>
        <v>9.5</v>
      </c>
      <c r="W9" s="6">
        <f>(Q9*3)+(R9*5)+(S9*5)+(T9*20)</f>
        <v>0</v>
      </c>
      <c r="X9" s="39">
        <f>U9+V9+W9</f>
        <v>49.47</v>
      </c>
      <c r="Y9" s="18">
        <v>47.91</v>
      </c>
      <c r="Z9" s="1"/>
      <c r="AA9" s="1"/>
      <c r="AB9" s="1"/>
      <c r="AC9" s="2">
        <v>27</v>
      </c>
      <c r="AD9" s="2"/>
      <c r="AE9" s="2"/>
      <c r="AF9" s="2">
        <v>1</v>
      </c>
      <c r="AG9" s="2"/>
      <c r="AH9" s="7">
        <f>Y9+Z9+AA9+AB9</f>
        <v>47.91</v>
      </c>
      <c r="AI9" s="16">
        <f>AC9/2</f>
        <v>13.5</v>
      </c>
      <c r="AJ9" s="6">
        <f>(AD9*3)+(AE9*5)+(AF9*5)+(AG9*20)</f>
        <v>5</v>
      </c>
      <c r="AK9" s="17">
        <f>AH9+AI9+AJ9</f>
        <v>66.41</v>
      </c>
      <c r="AL9" s="18">
        <v>35.58</v>
      </c>
      <c r="AM9" s="1"/>
      <c r="AN9" s="1"/>
      <c r="AO9" s="2">
        <v>14</v>
      </c>
      <c r="AP9" s="2"/>
      <c r="AQ9" s="2"/>
      <c r="AR9" s="2"/>
      <c r="AS9" s="2"/>
      <c r="AT9" s="7">
        <f>AL9+AM9+AN9</f>
        <v>35.58</v>
      </c>
      <c r="AU9" s="16">
        <f>AO9/2</f>
        <v>7</v>
      </c>
      <c r="AV9" s="6">
        <f>(AP9*3)+(AQ9*5)+(AR9*5)+(AS9*20)</f>
        <v>0</v>
      </c>
      <c r="AW9" s="17">
        <f>AT9+AU9+AV9</f>
        <v>42.58</v>
      </c>
      <c r="AX9" s="18">
        <v>23.93</v>
      </c>
      <c r="AY9" s="1"/>
      <c r="AZ9" s="1"/>
      <c r="BA9" s="2">
        <v>6</v>
      </c>
      <c r="BB9" s="2"/>
      <c r="BC9" s="2"/>
      <c r="BD9" s="2"/>
      <c r="BE9" s="2"/>
      <c r="BF9" s="7">
        <f>AX9+AY9+AZ9</f>
        <v>23.93</v>
      </c>
      <c r="BG9" s="16">
        <f>BA9/2</f>
        <v>3</v>
      </c>
      <c r="BH9" s="6">
        <f>(BB9*3)+(BC9*5)+(BD9*5)+(BE9*20)</f>
        <v>0</v>
      </c>
      <c r="BI9" s="39">
        <f>BF9+BG9+BH9</f>
        <v>26.93</v>
      </c>
      <c r="BJ9" s="18">
        <v>28.84</v>
      </c>
      <c r="BK9" s="1"/>
      <c r="BL9" s="1"/>
      <c r="BM9" s="2">
        <v>13</v>
      </c>
      <c r="BN9" s="2"/>
      <c r="BO9" s="2"/>
      <c r="BP9" s="2">
        <v>1</v>
      </c>
      <c r="BQ9" s="2"/>
      <c r="BR9" s="7">
        <f>BJ9+BK9+BL9</f>
        <v>28.84</v>
      </c>
      <c r="BS9" s="16">
        <f>BM9/2</f>
        <v>6.5</v>
      </c>
      <c r="BT9" s="6">
        <f>(BN9*3)+(BO9*5)+(BP9*5)+(BQ9*20)</f>
        <v>5</v>
      </c>
      <c r="BU9" s="17">
        <f>BR9+BS9+BT9</f>
        <v>40.34</v>
      </c>
      <c r="BV9" s="18"/>
      <c r="BW9" s="1"/>
      <c r="BX9" s="2"/>
      <c r="BY9" s="2"/>
      <c r="BZ9" s="2"/>
      <c r="CA9" s="2"/>
      <c r="CB9" s="2"/>
      <c r="CC9" s="7">
        <f t="shared" si="0"/>
        <v>0</v>
      </c>
      <c r="CD9" s="16">
        <f t="shared" si="1"/>
        <v>0</v>
      </c>
      <c r="CE9" s="6">
        <f t="shared" si="2"/>
        <v>0</v>
      </c>
      <c r="CF9" s="17">
        <f t="shared" si="3"/>
        <v>0</v>
      </c>
      <c r="CG9" s="18"/>
      <c r="CH9" s="1"/>
      <c r="CI9" s="2"/>
      <c r="CJ9" s="2"/>
      <c r="CK9" s="2"/>
      <c r="CL9" s="2"/>
      <c r="CM9" s="2"/>
      <c r="CN9" s="7">
        <f t="shared" si="4"/>
        <v>0</v>
      </c>
      <c r="CO9" s="16">
        <f t="shared" si="5"/>
        <v>0</v>
      </c>
      <c r="CP9" s="6">
        <f t="shared" si="6"/>
        <v>0</v>
      </c>
      <c r="CQ9" s="17">
        <f t="shared" si="7"/>
        <v>0</v>
      </c>
      <c r="CR9" s="18"/>
      <c r="CS9" s="1"/>
      <c r="CT9" s="2"/>
      <c r="CU9" s="2"/>
      <c r="CV9" s="2"/>
      <c r="CW9" s="2"/>
      <c r="CX9" s="2"/>
      <c r="CY9" s="7">
        <f t="shared" si="8"/>
        <v>0</v>
      </c>
      <c r="CZ9" s="16">
        <f t="shared" si="9"/>
        <v>0</v>
      </c>
      <c r="DA9" s="6">
        <f t="shared" si="10"/>
        <v>0</v>
      </c>
      <c r="DB9" s="17">
        <f t="shared" si="11"/>
        <v>0</v>
      </c>
    </row>
    <row r="10" spans="1:106" ht="12.75">
      <c r="A10" s="20">
        <v>8</v>
      </c>
      <c r="B10" s="9" t="s">
        <v>92</v>
      </c>
      <c r="C10" s="40" t="s">
        <v>75</v>
      </c>
      <c r="D10" s="42">
        <f>E10+F10+G10</f>
        <v>225.97</v>
      </c>
      <c r="E10" s="30">
        <f>U10+AH10+AT10+BF10+BR10+CC10+CN10+CY10</f>
        <v>161.47</v>
      </c>
      <c r="F10" s="8">
        <f>W10+AJ10+AV10+BH10+BT10+CE10+CP10+DA10</f>
        <v>5</v>
      </c>
      <c r="G10" s="33">
        <f>H10/2</f>
        <v>59.5</v>
      </c>
      <c r="H10" s="38">
        <f>P10+AC10+AO10+BA10+BM10+BX10+CI10+CT10</f>
        <v>119</v>
      </c>
      <c r="I10" s="18">
        <v>36.54</v>
      </c>
      <c r="J10" s="1"/>
      <c r="K10" s="1"/>
      <c r="L10" s="1"/>
      <c r="M10" s="1"/>
      <c r="N10" s="1"/>
      <c r="O10" s="1"/>
      <c r="P10" s="2">
        <v>27</v>
      </c>
      <c r="Q10" s="2"/>
      <c r="R10" s="2"/>
      <c r="S10" s="2">
        <v>1</v>
      </c>
      <c r="T10" s="19"/>
      <c r="U10" s="7">
        <f>I10+J10+K10+L10+M10+N10+O10</f>
        <v>36.54</v>
      </c>
      <c r="V10" s="16">
        <f>P10/2</f>
        <v>13.5</v>
      </c>
      <c r="W10" s="6">
        <f>(Q10*3)+(R10*5)+(S10*5)+(T10*20)</f>
        <v>5</v>
      </c>
      <c r="X10" s="17">
        <f>U10+V10+W10</f>
        <v>55.04</v>
      </c>
      <c r="Y10" s="18">
        <v>44.7</v>
      </c>
      <c r="Z10" s="1"/>
      <c r="AA10" s="1"/>
      <c r="AB10" s="1"/>
      <c r="AC10" s="2">
        <v>63</v>
      </c>
      <c r="AD10" s="2"/>
      <c r="AE10" s="2"/>
      <c r="AF10" s="2"/>
      <c r="AG10" s="2"/>
      <c r="AH10" s="7">
        <f>Y10+Z10+AA10+AB10</f>
        <v>44.7</v>
      </c>
      <c r="AI10" s="16">
        <f>AC10/2</f>
        <v>31.5</v>
      </c>
      <c r="AJ10" s="6">
        <f>(AD10*3)+(AE10*5)+(AF10*5)+(AG10*20)</f>
        <v>0</v>
      </c>
      <c r="AK10" s="17">
        <f>AH10+AI10+AJ10</f>
        <v>76.2</v>
      </c>
      <c r="AL10" s="18">
        <v>25.46</v>
      </c>
      <c r="AM10" s="1"/>
      <c r="AN10" s="1"/>
      <c r="AO10" s="2">
        <v>4</v>
      </c>
      <c r="AP10" s="2"/>
      <c r="AQ10" s="2"/>
      <c r="AR10" s="2"/>
      <c r="AS10" s="2"/>
      <c r="AT10" s="7">
        <f>AL10+AM10+AN10</f>
        <v>25.46</v>
      </c>
      <c r="AU10" s="16">
        <f>AO10/2</f>
        <v>2</v>
      </c>
      <c r="AV10" s="6">
        <f>(AP10*3)+(AQ10*5)+(AR10*5)+(AS10*20)</f>
        <v>0</v>
      </c>
      <c r="AW10" s="17">
        <f>AT10+AU10+AV10</f>
        <v>27.46</v>
      </c>
      <c r="AX10" s="18">
        <v>25.72</v>
      </c>
      <c r="AY10" s="1"/>
      <c r="AZ10" s="1"/>
      <c r="BA10" s="2">
        <v>15</v>
      </c>
      <c r="BB10" s="2"/>
      <c r="BC10" s="2"/>
      <c r="BD10" s="2"/>
      <c r="BE10" s="2"/>
      <c r="BF10" s="7">
        <f>AX10+AY10+AZ10</f>
        <v>25.72</v>
      </c>
      <c r="BG10" s="16">
        <f>BA10/2</f>
        <v>7.5</v>
      </c>
      <c r="BH10" s="6">
        <f>(BB10*3)+(BC10*5)+(BD10*5)+(BE10*20)</f>
        <v>0</v>
      </c>
      <c r="BI10" s="17">
        <f>BF10+BG10+BH10</f>
        <v>33.22</v>
      </c>
      <c r="BJ10" s="18">
        <v>29.05</v>
      </c>
      <c r="BK10" s="1"/>
      <c r="BL10" s="1"/>
      <c r="BM10" s="2">
        <v>10</v>
      </c>
      <c r="BN10" s="2"/>
      <c r="BO10" s="2"/>
      <c r="BP10" s="2"/>
      <c r="BQ10" s="2"/>
      <c r="BR10" s="7">
        <f>BJ10+BK10+BL10</f>
        <v>29.05</v>
      </c>
      <c r="BS10" s="16">
        <f>BM10/2</f>
        <v>5</v>
      </c>
      <c r="BT10" s="6">
        <f>(BN10*3)+(BO10*5)+(BP10*5)+(BQ10*20)</f>
        <v>0</v>
      </c>
      <c r="BU10" s="17">
        <f>BR10+BS10+BT10</f>
        <v>34.05</v>
      </c>
      <c r="BV10" s="18"/>
      <c r="BW10" s="1"/>
      <c r="BX10" s="2"/>
      <c r="BY10" s="2"/>
      <c r="BZ10" s="2"/>
      <c r="CA10" s="2"/>
      <c r="CB10" s="2"/>
      <c r="CC10" s="7">
        <f t="shared" si="0"/>
        <v>0</v>
      </c>
      <c r="CD10" s="16">
        <f t="shared" si="1"/>
        <v>0</v>
      </c>
      <c r="CE10" s="6">
        <f t="shared" si="2"/>
        <v>0</v>
      </c>
      <c r="CF10" s="17">
        <f t="shared" si="3"/>
        <v>0</v>
      </c>
      <c r="CG10" s="18"/>
      <c r="CH10" s="1"/>
      <c r="CI10" s="2"/>
      <c r="CJ10" s="2"/>
      <c r="CK10" s="2"/>
      <c r="CL10" s="2"/>
      <c r="CM10" s="2"/>
      <c r="CN10" s="7">
        <f t="shared" si="4"/>
        <v>0</v>
      </c>
      <c r="CO10" s="16">
        <f t="shared" si="5"/>
        <v>0</v>
      </c>
      <c r="CP10" s="6">
        <f t="shared" si="6"/>
        <v>0</v>
      </c>
      <c r="CQ10" s="17">
        <f t="shared" si="7"/>
        <v>0</v>
      </c>
      <c r="CR10" s="18"/>
      <c r="CS10" s="1"/>
      <c r="CT10" s="2"/>
      <c r="CU10" s="2"/>
      <c r="CV10" s="2"/>
      <c r="CW10" s="2"/>
      <c r="CX10" s="2"/>
      <c r="CY10" s="7">
        <f t="shared" si="8"/>
        <v>0</v>
      </c>
      <c r="CZ10" s="16">
        <f t="shared" si="9"/>
        <v>0</v>
      </c>
      <c r="DA10" s="6">
        <f t="shared" si="10"/>
        <v>0</v>
      </c>
      <c r="DB10" s="17">
        <f t="shared" si="11"/>
        <v>0</v>
      </c>
    </row>
    <row r="11" spans="1:106" ht="12.75">
      <c r="A11" s="20">
        <v>9</v>
      </c>
      <c r="B11" s="9" t="s">
        <v>87</v>
      </c>
      <c r="C11" s="10" t="s">
        <v>78</v>
      </c>
      <c r="D11" s="43">
        <f>E11+F11+G11</f>
        <v>226.83</v>
      </c>
      <c r="E11" s="30">
        <f>U11+AH11+AT11+BF11+BR11+CC11+CN11+CY11</f>
        <v>174.33</v>
      </c>
      <c r="F11" s="8">
        <f>W11+AJ11+AV11+BH11+BT11+CE11+CP11+DA11</f>
        <v>16</v>
      </c>
      <c r="G11" s="33">
        <f>H11/2</f>
        <v>36.5</v>
      </c>
      <c r="H11" s="34">
        <f>P11+AC11+AO11+BA11+BM11+BX11+CI11+CT11</f>
        <v>73</v>
      </c>
      <c r="I11" s="18">
        <v>34.75</v>
      </c>
      <c r="J11" s="1"/>
      <c r="K11" s="1"/>
      <c r="L11" s="1"/>
      <c r="M11" s="1"/>
      <c r="N11" s="1"/>
      <c r="O11" s="1"/>
      <c r="P11" s="2">
        <v>23</v>
      </c>
      <c r="Q11" s="2"/>
      <c r="R11" s="2"/>
      <c r="S11" s="2"/>
      <c r="T11" s="19"/>
      <c r="U11" s="7">
        <f>I11+J11+K11+L11+M11+N11+O11</f>
        <v>34.75</v>
      </c>
      <c r="V11" s="16">
        <f>P11/2</f>
        <v>11.5</v>
      </c>
      <c r="W11" s="6">
        <f>(Q11*3)+(R11*5)+(S11*5)+(T11*20)</f>
        <v>0</v>
      </c>
      <c r="X11" s="17">
        <f>U11+V11+W11</f>
        <v>46.25</v>
      </c>
      <c r="Y11" s="18">
        <v>46.68</v>
      </c>
      <c r="Z11" s="1"/>
      <c r="AA11" s="1"/>
      <c r="AB11" s="1"/>
      <c r="AC11" s="2">
        <v>14</v>
      </c>
      <c r="AD11" s="2"/>
      <c r="AE11" s="2"/>
      <c r="AF11" s="2"/>
      <c r="AG11" s="2"/>
      <c r="AH11" s="7">
        <f>Y11+Z11+AA11+AB11</f>
        <v>46.68</v>
      </c>
      <c r="AI11" s="16">
        <f>AC11/2</f>
        <v>7</v>
      </c>
      <c r="AJ11" s="6">
        <f>(AD11*3)+(AE11*5)+(AF11*5)+(AG11*20)</f>
        <v>0</v>
      </c>
      <c r="AK11" s="17">
        <f>AH11+AI11+AJ11</f>
        <v>53.68</v>
      </c>
      <c r="AL11" s="18">
        <v>31.69</v>
      </c>
      <c r="AM11" s="1"/>
      <c r="AN11" s="1"/>
      <c r="AO11" s="2">
        <v>14</v>
      </c>
      <c r="AP11" s="2">
        <v>1</v>
      </c>
      <c r="AQ11" s="2"/>
      <c r="AR11" s="2"/>
      <c r="AS11" s="2"/>
      <c r="AT11" s="7">
        <f>AL11+AM11+AN11</f>
        <v>31.69</v>
      </c>
      <c r="AU11" s="16">
        <f>AO11/2</f>
        <v>7</v>
      </c>
      <c r="AV11" s="6">
        <f>(AP11*3)+(AQ11*5)+(AR11*5)+(AS11*20)</f>
        <v>3</v>
      </c>
      <c r="AW11" s="17">
        <f>AT11+AU11+AV11</f>
        <v>41.69</v>
      </c>
      <c r="AX11" s="18">
        <v>25.43</v>
      </c>
      <c r="AY11" s="1"/>
      <c r="AZ11" s="1"/>
      <c r="BA11" s="2">
        <v>11</v>
      </c>
      <c r="BB11" s="2"/>
      <c r="BC11" s="2"/>
      <c r="BD11" s="2"/>
      <c r="BE11" s="2"/>
      <c r="BF11" s="7">
        <f>AX11+AY11+AZ11</f>
        <v>25.43</v>
      </c>
      <c r="BG11" s="16">
        <f>BA11/2</f>
        <v>5.5</v>
      </c>
      <c r="BH11" s="6">
        <f>(BB11*3)+(BC11*5)+(BD11*5)+(BE11*20)</f>
        <v>0</v>
      </c>
      <c r="BI11" s="17">
        <f>BF11+BG11+BH11</f>
        <v>30.93</v>
      </c>
      <c r="BJ11" s="18">
        <v>35.78</v>
      </c>
      <c r="BK11" s="1"/>
      <c r="BL11" s="1"/>
      <c r="BM11" s="2">
        <v>11</v>
      </c>
      <c r="BN11" s="2">
        <v>1</v>
      </c>
      <c r="BO11" s="2"/>
      <c r="BP11" s="2">
        <v>2</v>
      </c>
      <c r="BQ11" s="2"/>
      <c r="BR11" s="7">
        <f>BJ11+BK11+BL11</f>
        <v>35.78</v>
      </c>
      <c r="BS11" s="16">
        <f>BM11/2</f>
        <v>5.5</v>
      </c>
      <c r="BT11" s="6">
        <f>(BN11*3)+(BO11*5)+(BP11*5)+(BQ11*20)</f>
        <v>13</v>
      </c>
      <c r="BU11" s="17">
        <f>BR11+BS11+BT11</f>
        <v>54.28</v>
      </c>
      <c r="BV11" s="18"/>
      <c r="BW11" s="1"/>
      <c r="BX11" s="2"/>
      <c r="BY11" s="2"/>
      <c r="BZ11" s="2"/>
      <c r="CA11" s="2"/>
      <c r="CB11" s="2"/>
      <c r="CC11" s="7">
        <f>BV11+BW11</f>
        <v>0</v>
      </c>
      <c r="CD11" s="16">
        <f>BX11/2</f>
        <v>0</v>
      </c>
      <c r="CE11" s="6">
        <f>(BY11*3)+(BZ11*5)+(CA11*5)+(CB11*20)</f>
        <v>0</v>
      </c>
      <c r="CF11" s="17">
        <f>CC11+CD11+CE11</f>
        <v>0</v>
      </c>
      <c r="CG11" s="18"/>
      <c r="CH11" s="1"/>
      <c r="CI11" s="2"/>
      <c r="CJ11" s="2"/>
      <c r="CK11" s="2"/>
      <c r="CL11" s="2"/>
      <c r="CM11" s="2"/>
      <c r="CN11" s="7">
        <f>CG11+CH11</f>
        <v>0</v>
      </c>
      <c r="CO11" s="16">
        <f>CI11/2</f>
        <v>0</v>
      </c>
      <c r="CP11" s="6">
        <f>(CJ11*3)+(CK11*5)+(CL11*5)+(CM11*20)</f>
        <v>0</v>
      </c>
      <c r="CQ11" s="17">
        <f>CN11+CO11+CP11</f>
        <v>0</v>
      </c>
      <c r="CR11" s="18"/>
      <c r="CS11" s="1"/>
      <c r="CT11" s="2"/>
      <c r="CU11" s="2"/>
      <c r="CV11" s="2"/>
      <c r="CW11" s="2"/>
      <c r="CX11" s="2"/>
      <c r="CY11" s="7">
        <f t="shared" si="8"/>
        <v>0</v>
      </c>
      <c r="CZ11" s="16">
        <f t="shared" si="9"/>
        <v>0</v>
      </c>
      <c r="DA11" s="6">
        <f t="shared" si="10"/>
        <v>0</v>
      </c>
      <c r="DB11" s="17">
        <f t="shared" si="11"/>
        <v>0</v>
      </c>
    </row>
    <row r="12" spans="1:106" ht="12.75">
      <c r="A12" s="20">
        <v>10</v>
      </c>
      <c r="B12" s="9" t="s">
        <v>83</v>
      </c>
      <c r="C12" s="10" t="s">
        <v>78</v>
      </c>
      <c r="D12" s="43">
        <f>E12+F12+G12</f>
        <v>230.82</v>
      </c>
      <c r="E12" s="30">
        <f>U12+AH12+AT12+BF12+BR12+CC12+CN12+CY12</f>
        <v>182.32</v>
      </c>
      <c r="F12" s="8">
        <f>W12+AJ12+AV12+BH12+BT12+CE12+CP12+DA12</f>
        <v>15</v>
      </c>
      <c r="G12" s="33">
        <f>H12/2</f>
        <v>33.5</v>
      </c>
      <c r="H12" s="38">
        <f>P12+AC12+AO12+BA12+BM12+BX12+CI12+CT12</f>
        <v>67</v>
      </c>
      <c r="I12" s="18">
        <v>38.38</v>
      </c>
      <c r="J12" s="1"/>
      <c r="K12" s="1"/>
      <c r="L12" s="1"/>
      <c r="M12" s="1"/>
      <c r="N12" s="1"/>
      <c r="O12" s="1"/>
      <c r="P12" s="2">
        <v>16</v>
      </c>
      <c r="Q12" s="2"/>
      <c r="R12" s="2"/>
      <c r="S12" s="2">
        <v>1</v>
      </c>
      <c r="T12" s="19"/>
      <c r="U12" s="7">
        <f>I12+J12+K12+L12+M12+N12+O12</f>
        <v>38.38</v>
      </c>
      <c r="V12" s="16">
        <f>P12/2</f>
        <v>8</v>
      </c>
      <c r="W12" s="6">
        <f>(Q12*3)+(R12*5)+(S12*5)+(T12*20)</f>
        <v>5</v>
      </c>
      <c r="X12" s="17">
        <f>U12+V12+W12</f>
        <v>51.38</v>
      </c>
      <c r="Y12" s="18">
        <v>47.6</v>
      </c>
      <c r="Z12" s="1"/>
      <c r="AA12" s="1"/>
      <c r="AB12" s="1"/>
      <c r="AC12" s="2">
        <v>37</v>
      </c>
      <c r="AD12" s="2"/>
      <c r="AE12" s="2"/>
      <c r="AF12" s="2"/>
      <c r="AG12" s="2"/>
      <c r="AH12" s="7">
        <f>Y12+Z12+AA12+AB12</f>
        <v>47.6</v>
      </c>
      <c r="AI12" s="16">
        <f>AC12/2</f>
        <v>18.5</v>
      </c>
      <c r="AJ12" s="6">
        <f>(AD12*3)+(AE12*5)+(AF12*5)+(AG12*20)</f>
        <v>0</v>
      </c>
      <c r="AK12" s="17">
        <f>AH12+AI12+AJ12</f>
        <v>66.1</v>
      </c>
      <c r="AL12" s="18">
        <v>39.64</v>
      </c>
      <c r="AM12" s="1"/>
      <c r="AN12" s="1"/>
      <c r="AO12" s="2">
        <v>0</v>
      </c>
      <c r="AP12" s="2"/>
      <c r="AQ12" s="2"/>
      <c r="AR12" s="2"/>
      <c r="AS12" s="2"/>
      <c r="AT12" s="7">
        <f>AL12+AM12+AN12</f>
        <v>39.64</v>
      </c>
      <c r="AU12" s="16">
        <f>AO12/2</f>
        <v>0</v>
      </c>
      <c r="AV12" s="6">
        <f>(AP12*3)+(AQ12*5)+(AR12*5)+(AS12*20)</f>
        <v>0</v>
      </c>
      <c r="AW12" s="17">
        <f>AT12+AU12+AV12</f>
        <v>39.64</v>
      </c>
      <c r="AX12" s="18">
        <v>23.68</v>
      </c>
      <c r="AY12" s="1"/>
      <c r="AZ12" s="1"/>
      <c r="BA12" s="2">
        <v>7</v>
      </c>
      <c r="BB12" s="2"/>
      <c r="BC12" s="2"/>
      <c r="BD12" s="2">
        <v>1</v>
      </c>
      <c r="BE12" s="2"/>
      <c r="BF12" s="7">
        <f>AX12+AY12+AZ12</f>
        <v>23.68</v>
      </c>
      <c r="BG12" s="16">
        <f>BA12/2</f>
        <v>3.5</v>
      </c>
      <c r="BH12" s="6">
        <f>(BB12*3)+(BC12*5)+(BD12*5)+(BE12*20)</f>
        <v>5</v>
      </c>
      <c r="BI12" s="17">
        <f>BF12+BG12+BH12</f>
        <v>32.18</v>
      </c>
      <c r="BJ12" s="18">
        <v>33.02</v>
      </c>
      <c r="BK12" s="1"/>
      <c r="BL12" s="1"/>
      <c r="BM12" s="2">
        <v>7</v>
      </c>
      <c r="BN12" s="2"/>
      <c r="BO12" s="2"/>
      <c r="BP12" s="2">
        <v>1</v>
      </c>
      <c r="BQ12" s="2"/>
      <c r="BR12" s="7">
        <f>BJ12+BK12+BL12</f>
        <v>33.02</v>
      </c>
      <c r="BS12" s="16">
        <f>BM12/2</f>
        <v>3.5</v>
      </c>
      <c r="BT12" s="6">
        <f>(BN12*3)+(BO12*5)+(BP12*5)+(BQ12*20)</f>
        <v>5</v>
      </c>
      <c r="BU12" s="17">
        <f>BR12+BS12+BT12</f>
        <v>41.52</v>
      </c>
      <c r="BV12" s="18"/>
      <c r="BW12" s="1"/>
      <c r="BX12" s="2"/>
      <c r="BY12" s="2"/>
      <c r="BZ12" s="2"/>
      <c r="CA12" s="2"/>
      <c r="CB12" s="2"/>
      <c r="CC12" s="7">
        <f t="shared" si="0"/>
        <v>0</v>
      </c>
      <c r="CD12" s="16">
        <f t="shared" si="1"/>
        <v>0</v>
      </c>
      <c r="CE12" s="6">
        <f t="shared" si="2"/>
        <v>0</v>
      </c>
      <c r="CF12" s="17">
        <f t="shared" si="3"/>
        <v>0</v>
      </c>
      <c r="CG12" s="18"/>
      <c r="CH12" s="1"/>
      <c r="CI12" s="2"/>
      <c r="CJ12" s="2"/>
      <c r="CK12" s="2"/>
      <c r="CL12" s="2"/>
      <c r="CM12" s="2"/>
      <c r="CN12" s="7">
        <f t="shared" si="4"/>
        <v>0</v>
      </c>
      <c r="CO12" s="16">
        <f t="shared" si="5"/>
        <v>0</v>
      </c>
      <c r="CP12" s="6">
        <f t="shared" si="6"/>
        <v>0</v>
      </c>
      <c r="CQ12" s="17">
        <f t="shared" si="7"/>
        <v>0</v>
      </c>
      <c r="CR12" s="18"/>
      <c r="CS12" s="1"/>
      <c r="CT12" s="2"/>
      <c r="CU12" s="2"/>
      <c r="CV12" s="2"/>
      <c r="CW12" s="2"/>
      <c r="CX12" s="2"/>
      <c r="CY12" s="7">
        <f t="shared" si="8"/>
        <v>0</v>
      </c>
      <c r="CZ12" s="16">
        <f t="shared" si="9"/>
        <v>0</v>
      </c>
      <c r="DA12" s="6">
        <f t="shared" si="10"/>
        <v>0</v>
      </c>
      <c r="DB12" s="17">
        <f t="shared" si="11"/>
        <v>0</v>
      </c>
    </row>
    <row r="13" spans="1:106" ht="12.75">
      <c r="A13" s="20">
        <v>11</v>
      </c>
      <c r="B13" s="9" t="s">
        <v>93</v>
      </c>
      <c r="C13" s="51" t="s">
        <v>80</v>
      </c>
      <c r="D13" s="52">
        <f>E13+F13+G13</f>
        <v>240.56</v>
      </c>
      <c r="E13" s="30">
        <f>U13+AH13+AT13+BF13+BR13+CC13+CN13+CY13</f>
        <v>161.06</v>
      </c>
      <c r="F13" s="8">
        <f>W13+AJ13+AV13+BH13+BT13+CE13+CP13+DA13</f>
        <v>17</v>
      </c>
      <c r="G13" s="33">
        <f>H13/2</f>
        <v>62.5</v>
      </c>
      <c r="H13" s="34">
        <f>P13+AC13+AO13+BA13+BM13+BX13+CI13+CT13</f>
        <v>125</v>
      </c>
      <c r="I13" s="18">
        <v>43.9</v>
      </c>
      <c r="J13" s="1"/>
      <c r="K13" s="1"/>
      <c r="L13" s="1"/>
      <c r="M13" s="1"/>
      <c r="N13" s="1"/>
      <c r="O13" s="1"/>
      <c r="P13" s="2">
        <v>27</v>
      </c>
      <c r="Q13" s="2">
        <v>1</v>
      </c>
      <c r="R13" s="2"/>
      <c r="S13" s="2"/>
      <c r="T13" s="19"/>
      <c r="U13" s="7">
        <f>I13+J13+K13+L13+M13+N13+O13</f>
        <v>43.9</v>
      </c>
      <c r="V13" s="16">
        <f>P13/2</f>
        <v>13.5</v>
      </c>
      <c r="W13" s="6">
        <f>(Q13*3)+(R13*5)+(S13*5)+(T13*20)</f>
        <v>3</v>
      </c>
      <c r="X13" s="17">
        <f>U13+V13+W13</f>
        <v>60.4</v>
      </c>
      <c r="Y13" s="18">
        <v>44.28</v>
      </c>
      <c r="Z13" s="1"/>
      <c r="AA13" s="1"/>
      <c r="AB13" s="1"/>
      <c r="AC13" s="2">
        <v>65</v>
      </c>
      <c r="AD13" s="2"/>
      <c r="AE13" s="2"/>
      <c r="AF13" s="2">
        <v>1</v>
      </c>
      <c r="AG13" s="2"/>
      <c r="AH13" s="7">
        <f>Y13+Z13+AA13+AB13</f>
        <v>44.28</v>
      </c>
      <c r="AI13" s="16">
        <f>AC13/2</f>
        <v>32.5</v>
      </c>
      <c r="AJ13" s="6">
        <f>(AD13*3)+(AE13*5)+(AF13*5)+(AG13*20)</f>
        <v>5</v>
      </c>
      <c r="AK13" s="17">
        <f>AH13+AI13+AJ13</f>
        <v>81.78</v>
      </c>
      <c r="AL13" s="18">
        <v>28.75</v>
      </c>
      <c r="AM13" s="1"/>
      <c r="AN13" s="1"/>
      <c r="AO13" s="2">
        <v>7</v>
      </c>
      <c r="AP13" s="2">
        <v>1</v>
      </c>
      <c r="AQ13" s="2"/>
      <c r="AR13" s="2"/>
      <c r="AS13" s="2"/>
      <c r="AT13" s="7">
        <f>AL13+AM13+AN13</f>
        <v>28.75</v>
      </c>
      <c r="AU13" s="16">
        <f>AO13/2</f>
        <v>3.5</v>
      </c>
      <c r="AV13" s="6">
        <f>(AP13*3)+(AQ13*5)+(AR13*5)+(AS13*20)</f>
        <v>3</v>
      </c>
      <c r="AW13" s="17">
        <f>AT13+AU13+AV13</f>
        <v>35.25</v>
      </c>
      <c r="AX13" s="18">
        <v>20.31</v>
      </c>
      <c r="AY13" s="1"/>
      <c r="AZ13" s="1"/>
      <c r="BA13" s="2">
        <v>9</v>
      </c>
      <c r="BB13" s="2"/>
      <c r="BC13" s="2"/>
      <c r="BD13" s="2"/>
      <c r="BE13" s="2"/>
      <c r="BF13" s="7">
        <f>AX13+AY13+AZ13</f>
        <v>20.31</v>
      </c>
      <c r="BG13" s="16">
        <f>BA13/2</f>
        <v>4.5</v>
      </c>
      <c r="BH13" s="6">
        <f>(BB13*3)+(BC13*5)+(BD13*5)+(BE13*20)</f>
        <v>0</v>
      </c>
      <c r="BI13" s="17">
        <f>BF13+BG13+BH13</f>
        <v>24.81</v>
      </c>
      <c r="BJ13" s="18">
        <v>23.82</v>
      </c>
      <c r="BK13" s="1"/>
      <c r="BL13" s="1"/>
      <c r="BM13" s="2">
        <v>17</v>
      </c>
      <c r="BN13" s="2">
        <v>2</v>
      </c>
      <c r="BO13" s="2"/>
      <c r="BP13" s="2"/>
      <c r="BQ13" s="2"/>
      <c r="BR13" s="7">
        <f>BJ13+BK13+BL13</f>
        <v>23.82</v>
      </c>
      <c r="BS13" s="16">
        <f>BM13/2</f>
        <v>8.5</v>
      </c>
      <c r="BT13" s="6">
        <f>(BN13*3)+(BO13*5)+(BP13*5)+(BQ13*20)</f>
        <v>6</v>
      </c>
      <c r="BU13" s="17">
        <f>BR13+BS13+BT13</f>
        <v>38.32</v>
      </c>
      <c r="BV13" s="18"/>
      <c r="BW13" s="1"/>
      <c r="BX13" s="2"/>
      <c r="BY13" s="2"/>
      <c r="BZ13" s="2"/>
      <c r="CA13" s="2"/>
      <c r="CB13" s="2"/>
      <c r="CC13" s="7">
        <f t="shared" si="0"/>
        <v>0</v>
      </c>
      <c r="CD13" s="16">
        <f t="shared" si="1"/>
        <v>0</v>
      </c>
      <c r="CE13" s="6">
        <f t="shared" si="2"/>
        <v>0</v>
      </c>
      <c r="CF13" s="17">
        <f t="shared" si="3"/>
        <v>0</v>
      </c>
      <c r="CG13" s="18"/>
      <c r="CH13" s="1"/>
      <c r="CI13" s="2"/>
      <c r="CJ13" s="2"/>
      <c r="CK13" s="2"/>
      <c r="CL13" s="2"/>
      <c r="CM13" s="2"/>
      <c r="CN13" s="7">
        <f t="shared" si="4"/>
        <v>0</v>
      </c>
      <c r="CO13" s="16">
        <f t="shared" si="5"/>
        <v>0</v>
      </c>
      <c r="CP13" s="6">
        <f t="shared" si="6"/>
        <v>0</v>
      </c>
      <c r="CQ13" s="17">
        <f t="shared" si="7"/>
        <v>0</v>
      </c>
      <c r="CR13" s="18"/>
      <c r="CS13" s="1"/>
      <c r="CT13" s="2"/>
      <c r="CU13" s="2"/>
      <c r="CV13" s="2"/>
      <c r="CW13" s="2"/>
      <c r="CX13" s="2"/>
      <c r="CY13" s="7">
        <f t="shared" si="8"/>
        <v>0</v>
      </c>
      <c r="CZ13" s="16">
        <f t="shared" si="9"/>
        <v>0</v>
      </c>
      <c r="DA13" s="6">
        <f t="shared" si="10"/>
        <v>0</v>
      </c>
      <c r="DB13" s="17">
        <f t="shared" si="11"/>
        <v>0</v>
      </c>
    </row>
    <row r="14" spans="1:106" ht="12.75">
      <c r="A14" s="20">
        <v>12</v>
      </c>
      <c r="B14" s="9" t="s">
        <v>81</v>
      </c>
      <c r="C14" s="10" t="s">
        <v>75</v>
      </c>
      <c r="D14" s="43">
        <f>E14+F14+G14</f>
        <v>241.16</v>
      </c>
      <c r="E14" s="30">
        <f>U14+AH14+AT14+BF14+BR14+CC14+CN14+CY14</f>
        <v>186.16</v>
      </c>
      <c r="F14" s="8">
        <f>W14+AJ14+AV14+BH14+BT14+CE14+CP14+DA14</f>
        <v>5</v>
      </c>
      <c r="G14" s="33">
        <f>H14/2</f>
        <v>50</v>
      </c>
      <c r="H14" s="34">
        <f>P14+AC14+AO14+BA14+BM14+BX14+CI14+CT14</f>
        <v>100</v>
      </c>
      <c r="I14" s="18">
        <v>33.4</v>
      </c>
      <c r="J14" s="1"/>
      <c r="K14" s="1"/>
      <c r="L14" s="1"/>
      <c r="M14" s="1"/>
      <c r="N14" s="1"/>
      <c r="O14" s="1"/>
      <c r="P14" s="2">
        <v>36</v>
      </c>
      <c r="Q14" s="2"/>
      <c r="R14" s="2"/>
      <c r="S14" s="2"/>
      <c r="T14" s="19"/>
      <c r="U14" s="7">
        <f>I14+J14+K14+L14+M14+N14+O14</f>
        <v>33.4</v>
      </c>
      <c r="V14" s="16">
        <f>P14/2</f>
        <v>18</v>
      </c>
      <c r="W14" s="6">
        <f>(Q14*3)+(R14*5)+(S14*5)+(T14*20)</f>
        <v>0</v>
      </c>
      <c r="X14" s="17">
        <f>U14+V14+W14</f>
        <v>51.4</v>
      </c>
      <c r="Y14" s="18">
        <v>52.61</v>
      </c>
      <c r="Z14" s="1"/>
      <c r="AA14" s="1"/>
      <c r="AB14" s="1"/>
      <c r="AC14" s="2">
        <v>52</v>
      </c>
      <c r="AD14" s="2"/>
      <c r="AE14" s="2"/>
      <c r="AF14" s="2">
        <v>1</v>
      </c>
      <c r="AG14" s="2"/>
      <c r="AH14" s="7">
        <f>Y14+Z14+AA14+AB14</f>
        <v>52.61</v>
      </c>
      <c r="AI14" s="16">
        <f>AC14/2</f>
        <v>26</v>
      </c>
      <c r="AJ14" s="6">
        <f>(AD14*3)+(AE14*5)+(AF14*5)+(AG14*20)</f>
        <v>5</v>
      </c>
      <c r="AK14" s="17">
        <f>AH14+AI14+AJ14</f>
        <v>83.61</v>
      </c>
      <c r="AL14" s="18">
        <v>28.53</v>
      </c>
      <c r="AM14" s="1"/>
      <c r="AN14" s="1"/>
      <c r="AO14" s="2">
        <v>6</v>
      </c>
      <c r="AP14" s="2"/>
      <c r="AQ14" s="2"/>
      <c r="AR14" s="2"/>
      <c r="AS14" s="2"/>
      <c r="AT14" s="7">
        <f>AL14+AM14+AN14</f>
        <v>28.53</v>
      </c>
      <c r="AU14" s="16">
        <f>AO14/2</f>
        <v>3</v>
      </c>
      <c r="AV14" s="6">
        <f>(AP14*3)+(AQ14*5)+(AR14*5)+(AS14*20)</f>
        <v>0</v>
      </c>
      <c r="AW14" s="17">
        <f>AT14+AU14+AV14</f>
        <v>31.53</v>
      </c>
      <c r="AX14" s="18">
        <v>35.28</v>
      </c>
      <c r="AY14" s="1"/>
      <c r="AZ14" s="1"/>
      <c r="BA14" s="2">
        <v>5</v>
      </c>
      <c r="BB14" s="2"/>
      <c r="BC14" s="2"/>
      <c r="BD14" s="2"/>
      <c r="BE14" s="2"/>
      <c r="BF14" s="7">
        <f>AX14+AY14+AZ14</f>
        <v>35.28</v>
      </c>
      <c r="BG14" s="16">
        <f>BA14/2</f>
        <v>2.5</v>
      </c>
      <c r="BH14" s="6">
        <f>(BB14*3)+(BC14*5)+(BD14*5)+(BE14*20)</f>
        <v>0</v>
      </c>
      <c r="BI14" s="17">
        <f>BF14+BG14+BH14</f>
        <v>37.78</v>
      </c>
      <c r="BJ14" s="18">
        <v>36.34</v>
      </c>
      <c r="BK14" s="1"/>
      <c r="BL14" s="1"/>
      <c r="BM14" s="2">
        <v>1</v>
      </c>
      <c r="BN14" s="2"/>
      <c r="BO14" s="2"/>
      <c r="BP14" s="2"/>
      <c r="BQ14" s="2"/>
      <c r="BR14" s="7">
        <f>BJ14+BK14+BL14</f>
        <v>36.34</v>
      </c>
      <c r="BS14" s="16">
        <f>BM14/2</f>
        <v>0.5</v>
      </c>
      <c r="BT14" s="6">
        <f>(BN14*3)+(BO14*5)+(BP14*5)+(BQ14*20)</f>
        <v>0</v>
      </c>
      <c r="BU14" s="17">
        <f>BR14+BS14+BT14</f>
        <v>36.84</v>
      </c>
      <c r="BV14" s="18"/>
      <c r="BW14" s="1"/>
      <c r="BX14" s="2"/>
      <c r="BY14" s="2"/>
      <c r="BZ14" s="2"/>
      <c r="CA14" s="2"/>
      <c r="CB14" s="2"/>
      <c r="CC14" s="7">
        <f t="shared" si="0"/>
        <v>0</v>
      </c>
      <c r="CD14" s="16">
        <f t="shared" si="1"/>
        <v>0</v>
      </c>
      <c r="CE14" s="6">
        <f t="shared" si="2"/>
        <v>0</v>
      </c>
      <c r="CF14" s="17">
        <f t="shared" si="3"/>
        <v>0</v>
      </c>
      <c r="CG14" s="18"/>
      <c r="CH14" s="1"/>
      <c r="CI14" s="2"/>
      <c r="CJ14" s="2"/>
      <c r="CK14" s="2"/>
      <c r="CL14" s="2"/>
      <c r="CM14" s="2"/>
      <c r="CN14" s="7">
        <f t="shared" si="4"/>
        <v>0</v>
      </c>
      <c r="CO14" s="16">
        <f t="shared" si="5"/>
        <v>0</v>
      </c>
      <c r="CP14" s="6">
        <f t="shared" si="6"/>
        <v>0</v>
      </c>
      <c r="CQ14" s="17">
        <f t="shared" si="7"/>
        <v>0</v>
      </c>
      <c r="CR14" s="18"/>
      <c r="CS14" s="1"/>
      <c r="CT14" s="2"/>
      <c r="CU14" s="2"/>
      <c r="CV14" s="2"/>
      <c r="CW14" s="2"/>
      <c r="CX14" s="2"/>
      <c r="CY14" s="7">
        <f t="shared" si="8"/>
        <v>0</v>
      </c>
      <c r="CZ14" s="16">
        <f t="shared" si="9"/>
        <v>0</v>
      </c>
      <c r="DA14" s="6">
        <f t="shared" si="10"/>
        <v>0</v>
      </c>
      <c r="DB14" s="17">
        <f t="shared" si="11"/>
        <v>0</v>
      </c>
    </row>
    <row r="15" spans="1:106" ht="12.75">
      <c r="A15" s="20">
        <v>13</v>
      </c>
      <c r="B15" s="9" t="s">
        <v>94</v>
      </c>
      <c r="C15" s="10" t="s">
        <v>80</v>
      </c>
      <c r="D15" s="43">
        <f>E15+F15+G15</f>
        <v>272.37</v>
      </c>
      <c r="E15" s="30">
        <f>U15+AH15+AT15+BF15+BR15+CC15+CN15+CY15</f>
        <v>201.87</v>
      </c>
      <c r="F15" s="8">
        <f>W15+AJ15+AV15+BH15+BT15+CE15+CP15+DA15</f>
        <v>8</v>
      </c>
      <c r="G15" s="33">
        <f>H15/2</f>
        <v>62.5</v>
      </c>
      <c r="H15" s="34">
        <f>P15+AC15+AO15+BA15+BM15+BX15+CI15+CT15</f>
        <v>125</v>
      </c>
      <c r="I15" s="18">
        <v>56.18</v>
      </c>
      <c r="J15" s="1"/>
      <c r="K15" s="1"/>
      <c r="L15" s="1"/>
      <c r="M15" s="1"/>
      <c r="N15" s="1"/>
      <c r="O15" s="1"/>
      <c r="P15" s="2">
        <v>24</v>
      </c>
      <c r="Q15" s="2">
        <v>1</v>
      </c>
      <c r="R15" s="2"/>
      <c r="S15" s="2"/>
      <c r="T15" s="19"/>
      <c r="U15" s="7">
        <f>I15+J15+K15+L15+M15+N15+O15</f>
        <v>56.18</v>
      </c>
      <c r="V15" s="16">
        <f>P15/2</f>
        <v>12</v>
      </c>
      <c r="W15" s="6">
        <f>(Q15*3)+(R15*5)+(S15*5)+(T15*20)</f>
        <v>3</v>
      </c>
      <c r="X15" s="17">
        <f>U15+V15+W15</f>
        <v>71.18</v>
      </c>
      <c r="Y15" s="18">
        <v>37.96</v>
      </c>
      <c r="Z15" s="1"/>
      <c r="AA15" s="1"/>
      <c r="AB15" s="1"/>
      <c r="AC15" s="2">
        <v>61</v>
      </c>
      <c r="AD15" s="2"/>
      <c r="AE15" s="2"/>
      <c r="AF15" s="2">
        <v>1</v>
      </c>
      <c r="AG15" s="2"/>
      <c r="AH15" s="7">
        <f>Y15+Z15+AA15+AB15</f>
        <v>37.96</v>
      </c>
      <c r="AI15" s="16">
        <f>AC15/2</f>
        <v>30.5</v>
      </c>
      <c r="AJ15" s="6">
        <f>(AD15*3)+(AE15*5)+(AF15*5)+(AG15*20)</f>
        <v>5</v>
      </c>
      <c r="AK15" s="17">
        <f>AH15+AI15+AJ15</f>
        <v>73.46</v>
      </c>
      <c r="AL15" s="18">
        <v>34.27</v>
      </c>
      <c r="AM15" s="1"/>
      <c r="AN15" s="1"/>
      <c r="AO15" s="2">
        <v>22</v>
      </c>
      <c r="AP15" s="2"/>
      <c r="AQ15" s="2"/>
      <c r="AR15" s="2"/>
      <c r="AS15" s="2"/>
      <c r="AT15" s="7">
        <f>AL15+AM15+AN15</f>
        <v>34.27</v>
      </c>
      <c r="AU15" s="16">
        <f>AO15/2</f>
        <v>11</v>
      </c>
      <c r="AV15" s="6">
        <f>(AP15*3)+(AQ15*5)+(AR15*5)+(AS15*20)</f>
        <v>0</v>
      </c>
      <c r="AW15" s="17">
        <f>AT15+AU15+AV15</f>
        <v>45.27</v>
      </c>
      <c r="AX15" s="18">
        <v>34.73</v>
      </c>
      <c r="AY15" s="1"/>
      <c r="AZ15" s="1"/>
      <c r="BA15" s="2">
        <v>11</v>
      </c>
      <c r="BB15" s="2"/>
      <c r="BC15" s="2"/>
      <c r="BD15" s="2"/>
      <c r="BE15" s="2"/>
      <c r="BF15" s="7">
        <f>AX15+AY15+AZ15</f>
        <v>34.73</v>
      </c>
      <c r="BG15" s="16">
        <f>BA15/2</f>
        <v>5.5</v>
      </c>
      <c r="BH15" s="6">
        <f>(BB15*3)+(BC15*5)+(BD15*5)+(BE15*20)</f>
        <v>0</v>
      </c>
      <c r="BI15" s="17">
        <f>BF15+BG15+BH15</f>
        <v>40.23</v>
      </c>
      <c r="BJ15" s="18">
        <v>38.73</v>
      </c>
      <c r="BK15" s="1"/>
      <c r="BL15" s="1"/>
      <c r="BM15" s="2">
        <v>7</v>
      </c>
      <c r="BN15" s="2"/>
      <c r="BO15" s="2"/>
      <c r="BP15" s="2"/>
      <c r="BQ15" s="2"/>
      <c r="BR15" s="7">
        <f>BJ15+BK15+BL15</f>
        <v>38.73</v>
      </c>
      <c r="BS15" s="16">
        <f>BM15/2</f>
        <v>3.5</v>
      </c>
      <c r="BT15" s="6">
        <f>(BN15*3)+(BO15*5)+(BP15*5)+(BQ15*20)</f>
        <v>0</v>
      </c>
      <c r="BU15" s="17">
        <f>BR15+BS15+BT15</f>
        <v>42.23</v>
      </c>
      <c r="BV15" s="18"/>
      <c r="BW15" s="1"/>
      <c r="BX15" s="2"/>
      <c r="BY15" s="2"/>
      <c r="BZ15" s="2"/>
      <c r="CA15" s="2"/>
      <c r="CB15" s="2"/>
      <c r="CC15" s="7">
        <f t="shared" si="0"/>
        <v>0</v>
      </c>
      <c r="CD15" s="16">
        <f t="shared" si="1"/>
        <v>0</v>
      </c>
      <c r="CE15" s="6">
        <f t="shared" si="2"/>
        <v>0</v>
      </c>
      <c r="CF15" s="17">
        <f t="shared" si="3"/>
        <v>0</v>
      </c>
      <c r="CG15" s="18"/>
      <c r="CH15" s="1"/>
      <c r="CI15" s="2"/>
      <c r="CJ15" s="2"/>
      <c r="CK15" s="2"/>
      <c r="CL15" s="2"/>
      <c r="CM15" s="2"/>
      <c r="CN15" s="7">
        <f t="shared" si="4"/>
        <v>0</v>
      </c>
      <c r="CO15" s="16">
        <f t="shared" si="5"/>
        <v>0</v>
      </c>
      <c r="CP15" s="6">
        <f t="shared" si="6"/>
        <v>0</v>
      </c>
      <c r="CQ15" s="17">
        <f t="shared" si="7"/>
        <v>0</v>
      </c>
      <c r="CR15" s="18"/>
      <c r="CS15" s="1"/>
      <c r="CT15" s="2"/>
      <c r="CU15" s="2"/>
      <c r="CV15" s="2"/>
      <c r="CW15" s="2"/>
      <c r="CX15" s="2"/>
      <c r="CY15" s="7">
        <f t="shared" si="8"/>
        <v>0</v>
      </c>
      <c r="CZ15" s="16">
        <f t="shared" si="9"/>
        <v>0</v>
      </c>
      <c r="DA15" s="6">
        <f t="shared" si="10"/>
        <v>0</v>
      </c>
      <c r="DB15" s="17">
        <f t="shared" si="11"/>
        <v>0</v>
      </c>
    </row>
    <row r="16" spans="1:106" ht="12.75">
      <c r="A16" s="20">
        <v>14</v>
      </c>
      <c r="B16" s="9" t="s">
        <v>95</v>
      </c>
      <c r="C16" s="40" t="s">
        <v>75</v>
      </c>
      <c r="D16" s="42">
        <f>E16+F16+G16</f>
        <v>292.23</v>
      </c>
      <c r="E16" s="30">
        <f>U16+AH16+AT16+BF16+BR16+CC16+CN16+CY16</f>
        <v>245.23</v>
      </c>
      <c r="F16" s="8">
        <f>W16+AJ16+AV16+BH16+BT16+CE16+CP16+DA16</f>
        <v>3</v>
      </c>
      <c r="G16" s="33">
        <f>H16/2</f>
        <v>44</v>
      </c>
      <c r="H16" s="34">
        <f>P16+AC16+AO16+BA16+BM16+BX16+CI16+CT16</f>
        <v>88</v>
      </c>
      <c r="I16" s="18">
        <v>57.65</v>
      </c>
      <c r="J16" s="1"/>
      <c r="K16" s="1"/>
      <c r="L16" s="1"/>
      <c r="M16" s="1"/>
      <c r="N16" s="1"/>
      <c r="O16" s="1"/>
      <c r="P16" s="2">
        <v>19</v>
      </c>
      <c r="Q16" s="2"/>
      <c r="R16" s="2"/>
      <c r="S16" s="2"/>
      <c r="T16" s="19"/>
      <c r="U16" s="7">
        <f>I16+J16+K16+L16+M16+N16+O16</f>
        <v>57.65</v>
      </c>
      <c r="V16" s="16">
        <f>P16/2</f>
        <v>9.5</v>
      </c>
      <c r="W16" s="6">
        <f>(Q16*3)+(R16*5)+(S16*5)+(T16*20)</f>
        <v>0</v>
      </c>
      <c r="X16" s="17">
        <f>U16+V16+W16</f>
        <v>67.15</v>
      </c>
      <c r="Y16" s="18">
        <v>57.48</v>
      </c>
      <c r="Z16" s="1"/>
      <c r="AA16" s="1"/>
      <c r="AB16" s="1"/>
      <c r="AC16" s="2">
        <v>56</v>
      </c>
      <c r="AD16" s="2"/>
      <c r="AE16" s="2"/>
      <c r="AF16" s="2"/>
      <c r="AG16" s="2"/>
      <c r="AH16" s="7">
        <f>Y16+Z16+AA16+AB16</f>
        <v>57.48</v>
      </c>
      <c r="AI16" s="16">
        <f>AC16/2</f>
        <v>28</v>
      </c>
      <c r="AJ16" s="6">
        <f>(AD16*3)+(AE16*5)+(AF16*5)+(AG16*20)</f>
        <v>0</v>
      </c>
      <c r="AK16" s="17">
        <f>AH16+AI16+AJ16</f>
        <v>85.48</v>
      </c>
      <c r="AL16" s="18">
        <v>33.31</v>
      </c>
      <c r="AM16" s="1"/>
      <c r="AN16" s="1"/>
      <c r="AO16" s="2">
        <v>1</v>
      </c>
      <c r="AP16" s="2">
        <v>1</v>
      </c>
      <c r="AQ16" s="2"/>
      <c r="AR16" s="2"/>
      <c r="AS16" s="2"/>
      <c r="AT16" s="7">
        <f>AL16+AM16+AN16</f>
        <v>33.31</v>
      </c>
      <c r="AU16" s="16">
        <f>AO16/2</f>
        <v>0.5</v>
      </c>
      <c r="AV16" s="6">
        <f>(AP16*3)+(AQ16*5)+(AR16*5)+(AS16*20)</f>
        <v>3</v>
      </c>
      <c r="AW16" s="17">
        <f>AT16+AU16+AV16</f>
        <v>36.81</v>
      </c>
      <c r="AX16" s="18">
        <v>40.25</v>
      </c>
      <c r="AY16" s="1"/>
      <c r="AZ16" s="1"/>
      <c r="BA16" s="2">
        <v>7</v>
      </c>
      <c r="BB16" s="2"/>
      <c r="BC16" s="2"/>
      <c r="BD16" s="2"/>
      <c r="BE16" s="2"/>
      <c r="BF16" s="7">
        <f>AX16+AY16+AZ16</f>
        <v>40.25</v>
      </c>
      <c r="BG16" s="16">
        <f>BA16/2</f>
        <v>3.5</v>
      </c>
      <c r="BH16" s="6">
        <f>(BB16*3)+(BC16*5)+(BD16*5)+(BE16*20)</f>
        <v>0</v>
      </c>
      <c r="BI16" s="17">
        <f>BF16+BG16+BH16</f>
        <v>43.75</v>
      </c>
      <c r="BJ16" s="18">
        <v>56.54</v>
      </c>
      <c r="BK16" s="1"/>
      <c r="BL16" s="1"/>
      <c r="BM16" s="2">
        <v>5</v>
      </c>
      <c r="BN16" s="2"/>
      <c r="BO16" s="2"/>
      <c r="BP16" s="2"/>
      <c r="BQ16" s="2"/>
      <c r="BR16" s="7">
        <f>BJ16+BK16+BL16</f>
        <v>56.54</v>
      </c>
      <c r="BS16" s="16">
        <f>BM16/2</f>
        <v>2.5</v>
      </c>
      <c r="BT16" s="6">
        <f>(BN16*3)+(BO16*5)+(BP16*5)+(BQ16*20)</f>
        <v>0</v>
      </c>
      <c r="BU16" s="17">
        <f>BR16+BS16+BT16</f>
        <v>59.04</v>
      </c>
      <c r="BV16" s="18"/>
      <c r="BW16" s="1"/>
      <c r="BX16" s="2"/>
      <c r="BY16" s="2"/>
      <c r="BZ16" s="2"/>
      <c r="CA16" s="2"/>
      <c r="CB16" s="2"/>
      <c r="CC16" s="7">
        <f t="shared" si="0"/>
        <v>0</v>
      </c>
      <c r="CD16" s="16">
        <f t="shared" si="1"/>
        <v>0</v>
      </c>
      <c r="CE16" s="6">
        <f t="shared" si="2"/>
        <v>0</v>
      </c>
      <c r="CF16" s="17">
        <f t="shared" si="3"/>
        <v>0</v>
      </c>
      <c r="CG16" s="18"/>
      <c r="CH16" s="1"/>
      <c r="CI16" s="2"/>
      <c r="CJ16" s="2"/>
      <c r="CK16" s="2"/>
      <c r="CL16" s="2"/>
      <c r="CM16" s="2"/>
      <c r="CN16" s="7">
        <f t="shared" si="4"/>
        <v>0</v>
      </c>
      <c r="CO16" s="16">
        <f t="shared" si="5"/>
        <v>0</v>
      </c>
      <c r="CP16" s="6">
        <f t="shared" si="6"/>
        <v>0</v>
      </c>
      <c r="CQ16" s="17">
        <f t="shared" si="7"/>
        <v>0</v>
      </c>
      <c r="CR16" s="18"/>
      <c r="CS16" s="1"/>
      <c r="CT16" s="2"/>
      <c r="CU16" s="2"/>
      <c r="CV16" s="2"/>
      <c r="CW16" s="2"/>
      <c r="CX16" s="2"/>
      <c r="CY16" s="7">
        <f t="shared" si="8"/>
        <v>0</v>
      </c>
      <c r="CZ16" s="16">
        <f t="shared" si="9"/>
        <v>0</v>
      </c>
      <c r="DA16" s="6">
        <f t="shared" si="10"/>
        <v>0</v>
      </c>
      <c r="DB16" s="17">
        <f t="shared" si="11"/>
        <v>0</v>
      </c>
    </row>
    <row r="17" spans="1:106" ht="12.75">
      <c r="A17" s="20">
        <v>15</v>
      </c>
      <c r="B17" s="9" t="s">
        <v>96</v>
      </c>
      <c r="C17" s="10" t="s">
        <v>75</v>
      </c>
      <c r="D17" s="43">
        <f>E17+F17+G17</f>
        <v>306.74</v>
      </c>
      <c r="E17" s="30">
        <f>U17+AH17+AT17+BF17+BR17+CC17+CN17+CY17</f>
        <v>261.24</v>
      </c>
      <c r="F17" s="8">
        <f>W17+AJ17+AV17+BH17+BT17+CE17+CP17+DA17</f>
        <v>5</v>
      </c>
      <c r="G17" s="33">
        <f>H17/2</f>
        <v>40.5</v>
      </c>
      <c r="H17" s="34">
        <f>P17+AC17+AO17+BA17+BM17+BX17+CI17+CT17</f>
        <v>81</v>
      </c>
      <c r="I17" s="18">
        <v>68.98</v>
      </c>
      <c r="J17" s="1"/>
      <c r="K17" s="1"/>
      <c r="L17" s="1"/>
      <c r="M17" s="1"/>
      <c r="N17" s="1"/>
      <c r="O17" s="1"/>
      <c r="P17" s="2">
        <v>17</v>
      </c>
      <c r="Q17" s="2"/>
      <c r="R17" s="2"/>
      <c r="S17" s="2"/>
      <c r="T17" s="19"/>
      <c r="U17" s="7">
        <f>I17+J17+K17+L17+M17+N17+O17</f>
        <v>68.98</v>
      </c>
      <c r="V17" s="16">
        <f>P17/2</f>
        <v>8.5</v>
      </c>
      <c r="W17" s="6">
        <f>(Q17*3)+(R17*5)+(S17*5)+(T17*20)</f>
        <v>0</v>
      </c>
      <c r="X17" s="17">
        <f>U17+V17+W17</f>
        <v>77.48</v>
      </c>
      <c r="Y17" s="18">
        <v>63.78</v>
      </c>
      <c r="Z17" s="1"/>
      <c r="AA17" s="1"/>
      <c r="AB17" s="1"/>
      <c r="AC17" s="2">
        <v>55</v>
      </c>
      <c r="AD17" s="2"/>
      <c r="AE17" s="2"/>
      <c r="AF17" s="2">
        <v>1</v>
      </c>
      <c r="AG17" s="2"/>
      <c r="AH17" s="7">
        <f>Y17+Z17+AA17+AB17</f>
        <v>63.78</v>
      </c>
      <c r="AI17" s="16">
        <f>AC17/2</f>
        <v>27.5</v>
      </c>
      <c r="AJ17" s="6">
        <f>(AD17*3)+(AE17*5)+(AF17*5)+(AG17*20)</f>
        <v>5</v>
      </c>
      <c r="AK17" s="17">
        <f>AH17+AI17+AJ17</f>
        <v>96.28</v>
      </c>
      <c r="AL17" s="18">
        <v>35.2</v>
      </c>
      <c r="AM17" s="1"/>
      <c r="AN17" s="1"/>
      <c r="AO17" s="2">
        <v>7</v>
      </c>
      <c r="AP17" s="2"/>
      <c r="AQ17" s="2"/>
      <c r="AR17" s="2"/>
      <c r="AS17" s="2"/>
      <c r="AT17" s="7">
        <f>AL17+AM17+AN17</f>
        <v>35.2</v>
      </c>
      <c r="AU17" s="16">
        <f>AO17/2</f>
        <v>3.5</v>
      </c>
      <c r="AV17" s="6">
        <f>(AP17*3)+(AQ17*5)+(AR17*5)+(AS17*20)</f>
        <v>0</v>
      </c>
      <c r="AW17" s="17">
        <f>AT17+AU17+AV17</f>
        <v>38.7</v>
      </c>
      <c r="AX17" s="18">
        <v>37.6</v>
      </c>
      <c r="AY17" s="1"/>
      <c r="AZ17" s="1"/>
      <c r="BA17" s="2">
        <v>1</v>
      </c>
      <c r="BB17" s="2"/>
      <c r="BC17" s="2"/>
      <c r="BD17" s="2"/>
      <c r="BE17" s="2"/>
      <c r="BF17" s="7">
        <f>AX17+AY17+AZ17</f>
        <v>37.6</v>
      </c>
      <c r="BG17" s="16">
        <f>BA17/2</f>
        <v>0.5</v>
      </c>
      <c r="BH17" s="6">
        <f>(BB17*3)+(BC17*5)+(BD17*5)+(BE17*20)</f>
        <v>0</v>
      </c>
      <c r="BI17" s="17">
        <f>BF17+BG17+BH17</f>
        <v>38.1</v>
      </c>
      <c r="BJ17" s="18">
        <v>55.68</v>
      </c>
      <c r="BK17" s="1"/>
      <c r="BL17" s="1"/>
      <c r="BM17" s="2">
        <v>1</v>
      </c>
      <c r="BN17" s="2"/>
      <c r="BO17" s="2"/>
      <c r="BP17" s="2"/>
      <c r="BQ17" s="2"/>
      <c r="BR17" s="7">
        <f>BJ17+BK17+BL17</f>
        <v>55.68</v>
      </c>
      <c r="BS17" s="16">
        <f>BM17/2</f>
        <v>0.5</v>
      </c>
      <c r="BT17" s="6">
        <f>(BN17*3)+(BO17*5)+(BP17*5)+(BQ17*20)</f>
        <v>0</v>
      </c>
      <c r="BU17" s="17">
        <f>BR17+BS17+BT17</f>
        <v>56.18</v>
      </c>
      <c r="BV17" s="18"/>
      <c r="BW17" s="1"/>
      <c r="BX17" s="2"/>
      <c r="BY17" s="2"/>
      <c r="BZ17" s="2"/>
      <c r="CA17" s="2"/>
      <c r="CB17" s="2"/>
      <c r="CC17" s="7">
        <f t="shared" si="0"/>
        <v>0</v>
      </c>
      <c r="CD17" s="16">
        <f t="shared" si="1"/>
        <v>0</v>
      </c>
      <c r="CE17" s="6">
        <f t="shared" si="2"/>
        <v>0</v>
      </c>
      <c r="CF17" s="17">
        <f t="shared" si="3"/>
        <v>0</v>
      </c>
      <c r="CG17" s="18"/>
      <c r="CH17" s="1"/>
      <c r="CI17" s="2"/>
      <c r="CJ17" s="2"/>
      <c r="CK17" s="2"/>
      <c r="CL17" s="2"/>
      <c r="CM17" s="2"/>
      <c r="CN17" s="7">
        <f t="shared" si="4"/>
        <v>0</v>
      </c>
      <c r="CO17" s="16">
        <f t="shared" si="5"/>
        <v>0</v>
      </c>
      <c r="CP17" s="6">
        <f t="shared" si="6"/>
        <v>0</v>
      </c>
      <c r="CQ17" s="17">
        <f t="shared" si="7"/>
        <v>0</v>
      </c>
      <c r="CR17" s="18"/>
      <c r="CS17" s="1"/>
      <c r="CT17" s="2"/>
      <c r="CU17" s="2"/>
      <c r="CV17" s="2"/>
      <c r="CW17" s="2"/>
      <c r="CX17" s="2"/>
      <c r="CY17" s="7">
        <f t="shared" si="8"/>
        <v>0</v>
      </c>
      <c r="CZ17" s="16">
        <f t="shared" si="9"/>
        <v>0</v>
      </c>
      <c r="DA17" s="6">
        <f t="shared" si="10"/>
        <v>0</v>
      </c>
      <c r="DB17" s="17">
        <f t="shared" si="11"/>
        <v>0</v>
      </c>
    </row>
    <row r="18" spans="1:106" ht="12.75">
      <c r="A18" s="20">
        <v>16</v>
      </c>
      <c r="B18" s="41" t="s">
        <v>97</v>
      </c>
      <c r="C18" s="10" t="s">
        <v>75</v>
      </c>
      <c r="D18" s="43">
        <f>E18+F18+G18</f>
        <v>306.98</v>
      </c>
      <c r="E18" s="30">
        <f>U18+AH18+AT18+BF18+BR18+CC18+CN18+CY18</f>
        <v>186.98</v>
      </c>
      <c r="F18" s="8">
        <f>W18+AJ18+AV18+BH18+BT18+CE18+CP18+DA18</f>
        <v>35</v>
      </c>
      <c r="G18" s="33">
        <f>H18/2</f>
        <v>85</v>
      </c>
      <c r="H18" s="34">
        <f>P18+AC18+AO18+BA18+BM18+BX18+CI18+CT18</f>
        <v>170</v>
      </c>
      <c r="I18" s="18">
        <v>38.46</v>
      </c>
      <c r="J18" s="1"/>
      <c r="K18" s="1"/>
      <c r="L18" s="1"/>
      <c r="M18" s="1"/>
      <c r="N18" s="1"/>
      <c r="O18" s="1"/>
      <c r="P18" s="2">
        <v>42</v>
      </c>
      <c r="Q18" s="2"/>
      <c r="R18" s="2"/>
      <c r="S18" s="2">
        <v>2</v>
      </c>
      <c r="T18" s="19"/>
      <c r="U18" s="7">
        <f>I18+J18+K18+L18+M18+N18+O18</f>
        <v>38.46</v>
      </c>
      <c r="V18" s="16">
        <f>P18/2</f>
        <v>21</v>
      </c>
      <c r="W18" s="6">
        <f>(Q18*3)+(R18*5)+(S18*5)+(T18*20)</f>
        <v>10</v>
      </c>
      <c r="X18" s="17">
        <f>U18+V18+W18</f>
        <v>69.46</v>
      </c>
      <c r="Y18" s="18">
        <v>40.36</v>
      </c>
      <c r="Z18" s="1"/>
      <c r="AA18" s="1"/>
      <c r="AB18" s="1"/>
      <c r="AC18" s="2">
        <v>70</v>
      </c>
      <c r="AD18" s="2"/>
      <c r="AE18" s="2"/>
      <c r="AF18" s="2">
        <v>1</v>
      </c>
      <c r="AG18" s="2"/>
      <c r="AH18" s="7">
        <f>Y18+Z18+AA18+AB18</f>
        <v>40.36</v>
      </c>
      <c r="AI18" s="16">
        <f>AC18/2</f>
        <v>35</v>
      </c>
      <c r="AJ18" s="6">
        <f>(AD18*3)+(AE18*5)+(AF18*5)+(AG18*20)</f>
        <v>5</v>
      </c>
      <c r="AK18" s="17">
        <f>AH18+AI18+AJ18</f>
        <v>80.36</v>
      </c>
      <c r="AL18" s="18">
        <v>34.36</v>
      </c>
      <c r="AM18" s="1"/>
      <c r="AN18" s="1"/>
      <c r="AO18" s="2">
        <v>16</v>
      </c>
      <c r="AP18" s="2"/>
      <c r="AQ18" s="2"/>
      <c r="AR18" s="2"/>
      <c r="AS18" s="2"/>
      <c r="AT18" s="7">
        <f>AL18+AM18+AN18</f>
        <v>34.36</v>
      </c>
      <c r="AU18" s="16">
        <f>AO18/2</f>
        <v>8</v>
      </c>
      <c r="AV18" s="6">
        <f>(AP18*3)+(AQ18*5)+(AR18*5)+(AS18*20)</f>
        <v>0</v>
      </c>
      <c r="AW18" s="17">
        <f>AT18+AU18+AV18</f>
        <v>42.36</v>
      </c>
      <c r="AX18" s="18">
        <v>24.06</v>
      </c>
      <c r="AY18" s="1"/>
      <c r="AZ18" s="1"/>
      <c r="BA18" s="2">
        <v>23</v>
      </c>
      <c r="BB18" s="2"/>
      <c r="BC18" s="2"/>
      <c r="BD18" s="2">
        <v>1</v>
      </c>
      <c r="BE18" s="2"/>
      <c r="BF18" s="7">
        <f>AX18+AY18+AZ18</f>
        <v>24.06</v>
      </c>
      <c r="BG18" s="16">
        <f>BA18/2</f>
        <v>11.5</v>
      </c>
      <c r="BH18" s="6">
        <f>(BB18*3)+(BC18*5)+(BD18*5)+(BE18*20)</f>
        <v>5</v>
      </c>
      <c r="BI18" s="17">
        <f>BF18+BG18+BH18</f>
        <v>40.56</v>
      </c>
      <c r="BJ18" s="18">
        <v>49.74</v>
      </c>
      <c r="BK18" s="1"/>
      <c r="BL18" s="1"/>
      <c r="BM18" s="2">
        <v>19</v>
      </c>
      <c r="BN18" s="2"/>
      <c r="BO18" s="2"/>
      <c r="BP18" s="2">
        <v>3</v>
      </c>
      <c r="BQ18" s="2"/>
      <c r="BR18" s="7">
        <f>BJ18+BK18+BL18</f>
        <v>49.74</v>
      </c>
      <c r="BS18" s="16">
        <f>BM18/2</f>
        <v>9.5</v>
      </c>
      <c r="BT18" s="6">
        <f>(BN18*3)+(BO18*5)+(BP18*5)+(BQ18*20)</f>
        <v>15</v>
      </c>
      <c r="BU18" s="17">
        <f>BR18+BS18+BT18</f>
        <v>74.24</v>
      </c>
      <c r="BV18" s="18"/>
      <c r="BW18" s="1"/>
      <c r="BX18" s="2"/>
      <c r="BY18" s="2"/>
      <c r="BZ18" s="2"/>
      <c r="CA18" s="2"/>
      <c r="CB18" s="2"/>
      <c r="CC18" s="7">
        <f t="shared" si="0"/>
        <v>0</v>
      </c>
      <c r="CD18" s="16">
        <f t="shared" si="1"/>
        <v>0</v>
      </c>
      <c r="CE18" s="6">
        <f t="shared" si="2"/>
        <v>0</v>
      </c>
      <c r="CF18" s="17">
        <f t="shared" si="3"/>
        <v>0</v>
      </c>
      <c r="CG18" s="18"/>
      <c r="CH18" s="1"/>
      <c r="CI18" s="2"/>
      <c r="CJ18" s="2"/>
      <c r="CK18" s="2"/>
      <c r="CL18" s="2"/>
      <c r="CM18" s="2"/>
      <c r="CN18" s="7">
        <f t="shared" si="4"/>
        <v>0</v>
      </c>
      <c r="CO18" s="16">
        <f t="shared" si="5"/>
        <v>0</v>
      </c>
      <c r="CP18" s="6">
        <f t="shared" si="6"/>
        <v>0</v>
      </c>
      <c r="CQ18" s="17">
        <f t="shared" si="7"/>
        <v>0</v>
      </c>
      <c r="CR18" s="18"/>
      <c r="CS18" s="1"/>
      <c r="CT18" s="2"/>
      <c r="CU18" s="2"/>
      <c r="CV18" s="2"/>
      <c r="CW18" s="2"/>
      <c r="CX18" s="2"/>
      <c r="CY18" s="7">
        <f t="shared" si="8"/>
        <v>0</v>
      </c>
      <c r="CZ18" s="16">
        <f t="shared" si="9"/>
        <v>0</v>
      </c>
      <c r="DA18" s="6">
        <f t="shared" si="10"/>
        <v>0</v>
      </c>
      <c r="DB18" s="17">
        <f t="shared" si="11"/>
        <v>0</v>
      </c>
    </row>
    <row r="19" spans="1:106" ht="12.75">
      <c r="A19" s="20">
        <v>17</v>
      </c>
      <c r="B19" s="41" t="s">
        <v>98</v>
      </c>
      <c r="C19" s="10" t="s">
        <v>75</v>
      </c>
      <c r="D19" s="43">
        <f>E19+F19+G19</f>
        <v>380.92</v>
      </c>
      <c r="E19" s="30">
        <f>U19+AH19+AT19+BF19+BR19+CC19+CN19+CY19</f>
        <v>301.92</v>
      </c>
      <c r="F19" s="8">
        <f>W19+AJ19+AV19+BH19+BT19+CE19+CP19+DA19</f>
        <v>20</v>
      </c>
      <c r="G19" s="33">
        <f>H19/2</f>
        <v>59</v>
      </c>
      <c r="H19" s="34">
        <f>P19+AC19+AO19+BA19+BM19+BX19+CI19+CT19</f>
        <v>118</v>
      </c>
      <c r="I19" s="18">
        <v>91.64</v>
      </c>
      <c r="J19" s="1"/>
      <c r="K19" s="1"/>
      <c r="L19" s="1"/>
      <c r="M19" s="1"/>
      <c r="N19" s="1"/>
      <c r="O19" s="1"/>
      <c r="P19" s="2">
        <v>42</v>
      </c>
      <c r="Q19" s="2"/>
      <c r="R19" s="2"/>
      <c r="S19" s="2"/>
      <c r="T19" s="19"/>
      <c r="U19" s="7">
        <f>I19+J19+K19+L19+M19+N19+O19</f>
        <v>91.64</v>
      </c>
      <c r="V19" s="16">
        <f>P19/2</f>
        <v>21</v>
      </c>
      <c r="W19" s="6">
        <f>(Q19*3)+(R19*5)+(S19*5)+(T19*20)</f>
        <v>0</v>
      </c>
      <c r="X19" s="17">
        <f>U19+V19+W19</f>
        <v>112.64</v>
      </c>
      <c r="Y19" s="18">
        <v>73.87</v>
      </c>
      <c r="Z19" s="1"/>
      <c r="AA19" s="1"/>
      <c r="AB19" s="1"/>
      <c r="AC19" s="2">
        <v>45</v>
      </c>
      <c r="AD19" s="2"/>
      <c r="AE19" s="2"/>
      <c r="AF19" s="2">
        <v>2</v>
      </c>
      <c r="AG19" s="2"/>
      <c r="AH19" s="7">
        <f>Y19+Z19+AA19+AB19</f>
        <v>73.87</v>
      </c>
      <c r="AI19" s="16">
        <f>AC19/2</f>
        <v>22.5</v>
      </c>
      <c r="AJ19" s="6">
        <f>(AD19*3)+(AE19*5)+(AF19*5)+(AG19*20)</f>
        <v>10</v>
      </c>
      <c r="AK19" s="17">
        <f>AH19+AI19+AJ19</f>
        <v>106.37</v>
      </c>
      <c r="AL19" s="18">
        <v>41.31</v>
      </c>
      <c r="AM19" s="1"/>
      <c r="AN19" s="1"/>
      <c r="AO19" s="2">
        <v>6</v>
      </c>
      <c r="AP19" s="2"/>
      <c r="AQ19" s="2"/>
      <c r="AR19" s="2"/>
      <c r="AS19" s="2"/>
      <c r="AT19" s="7">
        <f>AL19+AM19+AN19</f>
        <v>41.31</v>
      </c>
      <c r="AU19" s="16">
        <f>AO19/2</f>
        <v>3</v>
      </c>
      <c r="AV19" s="6">
        <f>(AP19*3)+(AQ19*5)+(AR19*5)+(AS19*20)</f>
        <v>0</v>
      </c>
      <c r="AW19" s="17">
        <f>AT19+AU19+AV19</f>
        <v>44.31</v>
      </c>
      <c r="AX19" s="18">
        <v>43.02</v>
      </c>
      <c r="AY19" s="1"/>
      <c r="AZ19" s="1"/>
      <c r="BA19" s="2">
        <v>5</v>
      </c>
      <c r="BB19" s="2"/>
      <c r="BC19" s="2"/>
      <c r="BD19" s="2"/>
      <c r="BE19" s="2"/>
      <c r="BF19" s="7">
        <f>AX19+AY19+AZ19</f>
        <v>43.02</v>
      </c>
      <c r="BG19" s="16">
        <f>BA19/2</f>
        <v>2.5</v>
      </c>
      <c r="BH19" s="6">
        <f>(BB19*3)+(BC19*5)+(BD19*5)+(BE19*20)</f>
        <v>0</v>
      </c>
      <c r="BI19" s="17">
        <f>BF19+BG19+BH19</f>
        <v>45.52</v>
      </c>
      <c r="BJ19" s="18">
        <v>52.08</v>
      </c>
      <c r="BK19" s="1"/>
      <c r="BL19" s="1"/>
      <c r="BM19" s="2">
        <v>20</v>
      </c>
      <c r="BN19" s="2"/>
      <c r="BO19" s="2"/>
      <c r="BP19" s="2">
        <v>2</v>
      </c>
      <c r="BQ19" s="2"/>
      <c r="BR19" s="7">
        <f>BJ19+BK19+BL19</f>
        <v>52.08</v>
      </c>
      <c r="BS19" s="16">
        <f>BM19/2</f>
        <v>10</v>
      </c>
      <c r="BT19" s="6">
        <f>(BN19*3)+(BO19*5)+(BP19*5)+(BQ19*20)</f>
        <v>10</v>
      </c>
      <c r="BU19" s="17">
        <f>BR19+BS19+BT19</f>
        <v>72.08</v>
      </c>
      <c r="BV19" s="18"/>
      <c r="BW19" s="1"/>
      <c r="BX19" s="2"/>
      <c r="BY19" s="2"/>
      <c r="BZ19" s="2"/>
      <c r="CA19" s="2"/>
      <c r="CB19" s="2"/>
      <c r="CC19" s="7">
        <f>BV19+BW19</f>
        <v>0</v>
      </c>
      <c r="CD19" s="16">
        <f>BX19/2</f>
        <v>0</v>
      </c>
      <c r="CE19" s="6">
        <f>(BY19*3)+(BZ19*5)+(CA19*5)+(CB19*20)</f>
        <v>0</v>
      </c>
      <c r="CF19" s="17">
        <f>CC19+CD19+CE19</f>
        <v>0</v>
      </c>
      <c r="CG19" s="18"/>
      <c r="CH19" s="1"/>
      <c r="CI19" s="2"/>
      <c r="CJ19" s="2"/>
      <c r="CK19" s="2"/>
      <c r="CL19" s="2"/>
      <c r="CM19" s="2"/>
      <c r="CN19" s="7">
        <f>CG19+CH19</f>
        <v>0</v>
      </c>
      <c r="CO19" s="16">
        <f>CI19/2</f>
        <v>0</v>
      </c>
      <c r="CP19" s="6">
        <f>(CJ19*3)+(CK19*5)+(CL19*5)+(CM19*20)</f>
        <v>0</v>
      </c>
      <c r="CQ19" s="17">
        <f>CN19+CO19+CP19</f>
        <v>0</v>
      </c>
      <c r="CR19" s="18"/>
      <c r="CS19" s="1"/>
      <c r="CT19" s="2"/>
      <c r="CU19" s="2"/>
      <c r="CV19" s="2"/>
      <c r="CW19" s="2"/>
      <c r="CX19" s="2"/>
      <c r="CY19" s="7">
        <f>CR19+CS19</f>
        <v>0</v>
      </c>
      <c r="CZ19" s="16">
        <f>CT19/2</f>
        <v>0</v>
      </c>
      <c r="DA19" s="6">
        <f>(CU19*3)+(CV19*5)+(CW19*5)+(CX19*20)</f>
        <v>0</v>
      </c>
      <c r="DB19" s="17">
        <f>CY19+CZ19+DA19</f>
        <v>0</v>
      </c>
    </row>
    <row r="20" ht="12.75">
      <c r="B20" s="46" t="s">
        <v>88</v>
      </c>
    </row>
    <row r="21" spans="1:106" ht="12.75">
      <c r="A21" s="20">
        <v>1</v>
      </c>
      <c r="B21" s="9" t="s">
        <v>82</v>
      </c>
      <c r="C21" s="47" t="s">
        <v>75</v>
      </c>
      <c r="D21" s="48">
        <f>E21+F21+G21</f>
        <v>155.52</v>
      </c>
      <c r="E21" s="30">
        <f>U21+AH21+AT21+BF21+BR21+CC21+CN21+CY21</f>
        <v>123.52</v>
      </c>
      <c r="F21" s="8">
        <f>W21+AJ21+AV21+BH21+BT21+CE21+CP21+DA21</f>
        <v>5</v>
      </c>
      <c r="G21" s="33">
        <f>H21/2</f>
        <v>27</v>
      </c>
      <c r="H21" s="50">
        <f>P21+AC21+AO21+BA21+BM21+BX21+CI21+CT21</f>
        <v>54</v>
      </c>
      <c r="I21" s="18">
        <v>25.56</v>
      </c>
      <c r="J21" s="1"/>
      <c r="K21" s="1"/>
      <c r="L21" s="1"/>
      <c r="M21" s="1"/>
      <c r="N21" s="1"/>
      <c r="O21" s="1"/>
      <c r="P21" s="2">
        <v>3</v>
      </c>
      <c r="Q21" s="2"/>
      <c r="R21" s="2"/>
      <c r="S21" s="2"/>
      <c r="T21" s="19"/>
      <c r="U21" s="7">
        <f>I21+J21+K21+L21+M21+N21+O21</f>
        <v>25.56</v>
      </c>
      <c r="V21" s="16">
        <f>P21/2</f>
        <v>1.5</v>
      </c>
      <c r="W21" s="6">
        <f>(Q21*3)+(R21*5)+(S21*5)+(T21*20)</f>
        <v>0</v>
      </c>
      <c r="X21" s="39">
        <f>U21+V21+W21</f>
        <v>27.06</v>
      </c>
      <c r="Y21" s="18">
        <v>40.5</v>
      </c>
      <c r="Z21" s="1"/>
      <c r="AA21" s="1"/>
      <c r="AB21" s="1"/>
      <c r="AC21" s="2">
        <v>36</v>
      </c>
      <c r="AD21" s="2"/>
      <c r="AE21" s="2"/>
      <c r="AF21" s="2">
        <v>1</v>
      </c>
      <c r="AG21" s="2"/>
      <c r="AH21" s="7">
        <f>Y21+Z21+AA21+AB21</f>
        <v>40.5</v>
      </c>
      <c r="AI21" s="16">
        <f>AC21/2</f>
        <v>18</v>
      </c>
      <c r="AJ21" s="6">
        <f>(AD21*3)+(AE21*5)+(AF21*5)+(AG21*20)</f>
        <v>5</v>
      </c>
      <c r="AK21" s="39">
        <f>AH21+AI21+AJ21</f>
        <v>63.5</v>
      </c>
      <c r="AL21" s="18">
        <v>20.11</v>
      </c>
      <c r="AM21" s="1"/>
      <c r="AN21" s="1"/>
      <c r="AO21" s="2">
        <v>0</v>
      </c>
      <c r="AP21" s="2"/>
      <c r="AQ21" s="2"/>
      <c r="AR21" s="2"/>
      <c r="AS21" s="2"/>
      <c r="AT21" s="7">
        <f>AL21+AM21+AN21</f>
        <v>20.11</v>
      </c>
      <c r="AU21" s="16">
        <f>AO21/2</f>
        <v>0</v>
      </c>
      <c r="AV21" s="6">
        <f>(AP21*3)+(AQ21*5)+(AR21*5)+(AS21*20)</f>
        <v>0</v>
      </c>
      <c r="AW21" s="39">
        <f>AT21+AU21+AV21</f>
        <v>20.11</v>
      </c>
      <c r="AX21" s="18">
        <v>16.28</v>
      </c>
      <c r="AY21" s="1"/>
      <c r="AZ21" s="1"/>
      <c r="BA21" s="2">
        <v>6</v>
      </c>
      <c r="BB21" s="2"/>
      <c r="BC21" s="2"/>
      <c r="BD21" s="2"/>
      <c r="BE21" s="2"/>
      <c r="BF21" s="7">
        <f>AX21+AY21+AZ21</f>
        <v>16.28</v>
      </c>
      <c r="BG21" s="16">
        <f>BA21/2</f>
        <v>3</v>
      </c>
      <c r="BH21" s="6">
        <f>(BB21*3)+(BC21*5)+(BD21*5)+(BE21*20)</f>
        <v>0</v>
      </c>
      <c r="BI21" s="17">
        <f>BF21+BG21+BH21</f>
        <v>19.28</v>
      </c>
      <c r="BJ21" s="18">
        <v>21.07</v>
      </c>
      <c r="BK21" s="1"/>
      <c r="BL21" s="1"/>
      <c r="BM21" s="2">
        <v>9</v>
      </c>
      <c r="BN21" s="2"/>
      <c r="BO21" s="2"/>
      <c r="BP21" s="2"/>
      <c r="BQ21" s="2"/>
      <c r="BR21" s="7">
        <f>BJ21+BK21+BL21</f>
        <v>21.07</v>
      </c>
      <c r="BS21" s="16">
        <f>BM21/2</f>
        <v>4.5</v>
      </c>
      <c r="BT21" s="6">
        <f>(BN21*3)+(BO21*5)+(BP21*5)+(BQ21*20)</f>
        <v>0</v>
      </c>
      <c r="BU21" s="17">
        <f>BR21+BS21+BT21</f>
        <v>25.57</v>
      </c>
      <c r="BV21" s="18"/>
      <c r="BW21" s="1"/>
      <c r="BX21" s="2"/>
      <c r="BY21" s="2"/>
      <c r="BZ21" s="2"/>
      <c r="CA21" s="2"/>
      <c r="CB21" s="2"/>
      <c r="CC21" s="7">
        <f>BV21+BW21</f>
        <v>0</v>
      </c>
      <c r="CD21" s="16">
        <f>BX21/2</f>
        <v>0</v>
      </c>
      <c r="CE21" s="6">
        <f>(BY21*3)+(BZ21*5)+(CA21*5)+(CB21*20)</f>
        <v>0</v>
      </c>
      <c r="CF21" s="17">
        <f>CC21+CD21+CE21</f>
        <v>0</v>
      </c>
      <c r="CG21" s="18"/>
      <c r="CH21" s="1"/>
      <c r="CI21" s="2"/>
      <c r="CJ21" s="2"/>
      <c r="CK21" s="2"/>
      <c r="CL21" s="2"/>
      <c r="CM21" s="2"/>
      <c r="CN21" s="7">
        <f>CG21+CH21</f>
        <v>0</v>
      </c>
      <c r="CO21" s="16">
        <f>CI21/2</f>
        <v>0</v>
      </c>
      <c r="CP21" s="6">
        <f>(CJ21*3)+(CK21*5)+(CL21*5)+(CM21*20)</f>
        <v>0</v>
      </c>
      <c r="CQ21" s="17">
        <f>CN21+CO21+CP21</f>
        <v>0</v>
      </c>
      <c r="CR21" s="18"/>
      <c r="CS21" s="1"/>
      <c r="CT21" s="2"/>
      <c r="CU21" s="2"/>
      <c r="CV21" s="2"/>
      <c r="CW21" s="2"/>
      <c r="CX21" s="2"/>
      <c r="CY21" s="7">
        <f>CR21+CS21</f>
        <v>0</v>
      </c>
      <c r="CZ21" s="16">
        <f>CT21/2</f>
        <v>0</v>
      </c>
      <c r="DA21" s="6">
        <f>(CU21*3)+(CV21*5)+(CW21*5)+(CX21*20)</f>
        <v>0</v>
      </c>
      <c r="DB21" s="17">
        <f>CY21+CZ21+DA21</f>
        <v>0</v>
      </c>
    </row>
    <row r="22" spans="1:106" ht="12.75">
      <c r="A22" s="20">
        <v>2</v>
      </c>
      <c r="B22" s="9" t="s">
        <v>79</v>
      </c>
      <c r="C22" s="47" t="s">
        <v>78</v>
      </c>
      <c r="D22" s="48">
        <f>E22+F22+G22</f>
        <v>200.54</v>
      </c>
      <c r="E22" s="30">
        <f>U22+AH22+AT22+BF22+BR22+CC22+CN22+CY22</f>
        <v>157.04</v>
      </c>
      <c r="F22" s="8">
        <f>W22+AJ22+AV22+BH22+BT22+CE22+CP22+DA22</f>
        <v>15</v>
      </c>
      <c r="G22" s="33">
        <f>H22/2</f>
        <v>28.5</v>
      </c>
      <c r="H22" s="34">
        <f>P22+AC22+AO22+BA22+BM22+BX22+CI22+CT22</f>
        <v>57</v>
      </c>
      <c r="I22" s="18">
        <v>31.56</v>
      </c>
      <c r="J22" s="1"/>
      <c r="K22" s="1"/>
      <c r="L22" s="1"/>
      <c r="M22" s="1"/>
      <c r="N22" s="1"/>
      <c r="O22" s="1"/>
      <c r="P22" s="2">
        <v>3</v>
      </c>
      <c r="Q22" s="2"/>
      <c r="R22" s="2"/>
      <c r="S22" s="2"/>
      <c r="T22" s="19"/>
      <c r="U22" s="7">
        <f>I22+J22+K22+L22+M22+N22+O22</f>
        <v>31.56</v>
      </c>
      <c r="V22" s="16">
        <f>P22/2</f>
        <v>1.5</v>
      </c>
      <c r="W22" s="6">
        <f>(Q22*3)+(R22*5)+(S22*5)+(T22*20)</f>
        <v>0</v>
      </c>
      <c r="X22" s="17">
        <f>U22+V22+W22</f>
        <v>33.06</v>
      </c>
      <c r="Y22" s="18">
        <v>53.34</v>
      </c>
      <c r="Z22" s="1"/>
      <c r="AA22" s="1"/>
      <c r="AB22" s="1"/>
      <c r="AC22" s="2">
        <v>28</v>
      </c>
      <c r="AD22" s="2"/>
      <c r="AE22" s="2"/>
      <c r="AF22" s="2">
        <v>1</v>
      </c>
      <c r="AG22" s="2"/>
      <c r="AH22" s="7">
        <f>Y22+Z22+AA22+AB22</f>
        <v>53.34</v>
      </c>
      <c r="AI22" s="16">
        <f>AC22/2</f>
        <v>14</v>
      </c>
      <c r="AJ22" s="6">
        <f>(AD22*3)+(AE22*5)+(AF22*5)+(AG22*20)</f>
        <v>5</v>
      </c>
      <c r="AK22" s="17">
        <f>AH22+AI22+AJ22</f>
        <v>72.34</v>
      </c>
      <c r="AL22" s="18">
        <v>23.48</v>
      </c>
      <c r="AM22" s="1"/>
      <c r="AN22" s="1"/>
      <c r="AO22" s="2">
        <v>4</v>
      </c>
      <c r="AP22" s="2"/>
      <c r="AQ22" s="2"/>
      <c r="AR22" s="2"/>
      <c r="AS22" s="2"/>
      <c r="AT22" s="7">
        <f>AL22+AM22+AN22</f>
        <v>23.48</v>
      </c>
      <c r="AU22" s="16">
        <f>AO22/2</f>
        <v>2</v>
      </c>
      <c r="AV22" s="6">
        <f>(AP22*3)+(AQ22*5)+(AR22*5)+(AS22*20)</f>
        <v>0</v>
      </c>
      <c r="AW22" s="17">
        <f>AT22+AU22+AV22</f>
        <v>25.48</v>
      </c>
      <c r="AX22" s="18">
        <v>25.55</v>
      </c>
      <c r="AY22" s="1"/>
      <c r="AZ22" s="1"/>
      <c r="BA22" s="2">
        <v>18</v>
      </c>
      <c r="BB22" s="2"/>
      <c r="BC22" s="2"/>
      <c r="BD22" s="2"/>
      <c r="BE22" s="2"/>
      <c r="BF22" s="7">
        <f>AX22+AY22+AZ22</f>
        <v>25.55</v>
      </c>
      <c r="BG22" s="16">
        <f>BA22/2</f>
        <v>9</v>
      </c>
      <c r="BH22" s="6">
        <f>(BB22*3)+(BC22*5)+(BD22*5)+(BE22*20)</f>
        <v>0</v>
      </c>
      <c r="BI22" s="17">
        <f>BF22+BG22+BH22</f>
        <v>34.55</v>
      </c>
      <c r="BJ22" s="18">
        <v>23.11</v>
      </c>
      <c r="BK22" s="1"/>
      <c r="BL22" s="1"/>
      <c r="BM22" s="2">
        <v>4</v>
      </c>
      <c r="BN22" s="2"/>
      <c r="BO22" s="2"/>
      <c r="BP22" s="2">
        <v>2</v>
      </c>
      <c r="BQ22" s="2"/>
      <c r="BR22" s="7">
        <f>BJ22+BK22+BL22</f>
        <v>23.11</v>
      </c>
      <c r="BS22" s="16">
        <f>BM22/2</f>
        <v>2</v>
      </c>
      <c r="BT22" s="6">
        <f>(BN22*3)+(BO22*5)+(BP22*5)+(BQ22*20)</f>
        <v>10</v>
      </c>
      <c r="BU22" s="17">
        <f>BR22+BS22+BT22</f>
        <v>35.11</v>
      </c>
      <c r="BV22" s="18"/>
      <c r="BW22" s="1"/>
      <c r="BX22" s="2"/>
      <c r="BY22" s="2"/>
      <c r="BZ22" s="2"/>
      <c r="CA22" s="2"/>
      <c r="CB22" s="2"/>
      <c r="CC22" s="7">
        <f>BV22+BW22</f>
        <v>0</v>
      </c>
      <c r="CD22" s="16">
        <f>BX22/2</f>
        <v>0</v>
      </c>
      <c r="CE22" s="6">
        <f>(BY22*3)+(BZ22*5)+(CA22*5)+(CB22*20)</f>
        <v>0</v>
      </c>
      <c r="CF22" s="17">
        <f>CC22+CD22+CE22</f>
        <v>0</v>
      </c>
      <c r="CG22" s="18"/>
      <c r="CH22" s="1"/>
      <c r="CI22" s="2"/>
      <c r="CJ22" s="2"/>
      <c r="CK22" s="2"/>
      <c r="CL22" s="2"/>
      <c r="CM22" s="2"/>
      <c r="CN22" s="7">
        <f>CG22+CH22</f>
        <v>0</v>
      </c>
      <c r="CO22" s="16">
        <f>CI22/2</f>
        <v>0</v>
      </c>
      <c r="CP22" s="6">
        <f>(CJ22*3)+(CK22*5)+(CL22*5)+(CM22*20)</f>
        <v>0</v>
      </c>
      <c r="CQ22" s="17">
        <f>CN22+CO22+CP22</f>
        <v>0</v>
      </c>
      <c r="CR22" s="18"/>
      <c r="CS22" s="1"/>
      <c r="CT22" s="2"/>
      <c r="CU22" s="2"/>
      <c r="CV22" s="2"/>
      <c r="CW22" s="2"/>
      <c r="CX22" s="2"/>
      <c r="CY22" s="7">
        <f>CR22+CS22</f>
        <v>0</v>
      </c>
      <c r="CZ22" s="16">
        <f>CT22/2</f>
        <v>0</v>
      </c>
      <c r="DA22" s="6">
        <f>(CU22*3)+(CV22*5)+(CW22*5)+(CX22*20)</f>
        <v>0</v>
      </c>
      <c r="DB22" s="17">
        <f>CY22+CZ22+DA22</f>
        <v>0</v>
      </c>
    </row>
    <row r="23" spans="1:106" ht="12.75">
      <c r="A23" s="20">
        <v>3</v>
      </c>
      <c r="B23" s="9" t="s">
        <v>86</v>
      </c>
      <c r="C23" s="10" t="s">
        <v>75</v>
      </c>
      <c r="D23" s="43">
        <f>E23+F23+G23</f>
        <v>258.86</v>
      </c>
      <c r="E23" s="30">
        <f>U23+AH23+AT23+BF23+BR23+CC23+CN23+CY23</f>
        <v>200.36</v>
      </c>
      <c r="F23" s="8">
        <f>W23+AJ23+AV23+BH23+BT23+CE23+CP23+DA23</f>
        <v>19</v>
      </c>
      <c r="G23" s="33">
        <f>H23/2</f>
        <v>39.5</v>
      </c>
      <c r="H23" s="34">
        <f>P23+AC23+AO23+BA23+BM23+BX23+CI23+CT23</f>
        <v>79</v>
      </c>
      <c r="I23" s="18">
        <v>38.79</v>
      </c>
      <c r="J23" s="1"/>
      <c r="K23" s="1"/>
      <c r="L23" s="1"/>
      <c r="M23" s="1"/>
      <c r="N23" s="1"/>
      <c r="O23" s="1"/>
      <c r="P23" s="2">
        <v>24</v>
      </c>
      <c r="Q23" s="2"/>
      <c r="R23" s="2"/>
      <c r="S23" s="2"/>
      <c r="T23" s="19"/>
      <c r="U23" s="7">
        <f>I23+J23+K23+L23+M23+N23+O23</f>
        <v>38.79</v>
      </c>
      <c r="V23" s="16">
        <f>P23/2</f>
        <v>12</v>
      </c>
      <c r="W23" s="6">
        <f>(Q23*3)+(R23*5)+(S23*5)+(T23*20)</f>
        <v>0</v>
      </c>
      <c r="X23" s="17">
        <f>U23+V23+W23</f>
        <v>50.79</v>
      </c>
      <c r="Y23" s="18">
        <v>42.22</v>
      </c>
      <c r="Z23" s="1"/>
      <c r="AA23" s="1"/>
      <c r="AB23" s="1"/>
      <c r="AC23" s="2">
        <v>43</v>
      </c>
      <c r="AD23" s="2">
        <v>1</v>
      </c>
      <c r="AE23" s="2"/>
      <c r="AF23" s="2"/>
      <c r="AG23" s="2"/>
      <c r="AH23" s="7">
        <f>Y23+Z23+AA23+AB23</f>
        <v>42.22</v>
      </c>
      <c r="AI23" s="16">
        <f>AC23/2</f>
        <v>21.5</v>
      </c>
      <c r="AJ23" s="6">
        <f>(AD23*3)+(AE23*5)+(AF23*5)+(AG23*20)</f>
        <v>3</v>
      </c>
      <c r="AK23" s="17">
        <f>AH23+AI23+AJ23</f>
        <v>66.72</v>
      </c>
      <c r="AL23" s="18">
        <v>35.2</v>
      </c>
      <c r="AM23" s="1"/>
      <c r="AN23" s="1"/>
      <c r="AO23" s="2">
        <v>10</v>
      </c>
      <c r="AP23" s="2">
        <v>2</v>
      </c>
      <c r="AQ23" s="2"/>
      <c r="AR23" s="2"/>
      <c r="AS23" s="2"/>
      <c r="AT23" s="7">
        <f>AL23+AM23+AN23</f>
        <v>35.2</v>
      </c>
      <c r="AU23" s="16">
        <f>AO23/2</f>
        <v>5</v>
      </c>
      <c r="AV23" s="6">
        <f>(AP23*3)+(AQ23*5)+(AR23*5)+(AS23*20)</f>
        <v>6</v>
      </c>
      <c r="AW23" s="17">
        <f>AT23+AU23+AV23</f>
        <v>46.2</v>
      </c>
      <c r="AX23" s="18">
        <v>34.46</v>
      </c>
      <c r="AY23" s="1"/>
      <c r="AZ23" s="1"/>
      <c r="BA23" s="2">
        <v>2</v>
      </c>
      <c r="BB23" s="2"/>
      <c r="BC23" s="2"/>
      <c r="BD23" s="2"/>
      <c r="BE23" s="2"/>
      <c r="BF23" s="7">
        <f>AX23+AY23+AZ23</f>
        <v>34.46</v>
      </c>
      <c r="BG23" s="16">
        <f>BA23/2</f>
        <v>1</v>
      </c>
      <c r="BH23" s="6">
        <f>(BB23*3)+(BC23*5)+(BD23*5)+(BE23*20)</f>
        <v>0</v>
      </c>
      <c r="BI23" s="17">
        <f>BF23+BG23+BH23</f>
        <v>35.46</v>
      </c>
      <c r="BJ23" s="18">
        <v>49.69</v>
      </c>
      <c r="BK23" s="1"/>
      <c r="BL23" s="1"/>
      <c r="BM23" s="2">
        <v>0</v>
      </c>
      <c r="BN23" s="2"/>
      <c r="BO23" s="2"/>
      <c r="BP23" s="2">
        <v>2</v>
      </c>
      <c r="BQ23" s="2"/>
      <c r="BR23" s="7">
        <f>BJ23+BK23+BL23</f>
        <v>49.69</v>
      </c>
      <c r="BS23" s="16">
        <f>BM23/2</f>
        <v>0</v>
      </c>
      <c r="BT23" s="6">
        <f>(BN23*3)+(BO23*5)+(BP23*5)+(BQ23*20)</f>
        <v>10</v>
      </c>
      <c r="BU23" s="17">
        <f>BR23+BS23+BT23</f>
        <v>59.69</v>
      </c>
      <c r="BV23" s="18"/>
      <c r="BW23" s="1"/>
      <c r="BX23" s="2"/>
      <c r="BY23" s="2"/>
      <c r="BZ23" s="2"/>
      <c r="CA23" s="2"/>
      <c r="CB23" s="2"/>
      <c r="CC23" s="7">
        <f>BV23+BW23</f>
        <v>0</v>
      </c>
      <c r="CD23" s="16">
        <f>BX23/2</f>
        <v>0</v>
      </c>
      <c r="CE23" s="6">
        <f>(BY23*3)+(BZ23*5)+(CA23*5)+(CB23*20)</f>
        <v>0</v>
      </c>
      <c r="CF23" s="17">
        <f>CC23+CD23+CE23</f>
        <v>0</v>
      </c>
      <c r="CG23" s="18"/>
      <c r="CH23" s="1"/>
      <c r="CI23" s="2"/>
      <c r="CJ23" s="2"/>
      <c r="CK23" s="2"/>
      <c r="CL23" s="2"/>
      <c r="CM23" s="2"/>
      <c r="CN23" s="7">
        <f>CG23+CH23</f>
        <v>0</v>
      </c>
      <c r="CO23" s="16">
        <f>CI23/2</f>
        <v>0</v>
      </c>
      <c r="CP23" s="6">
        <f>(CJ23*3)+(CK23*5)+(CL23*5)+(CM23*20)</f>
        <v>0</v>
      </c>
      <c r="CQ23" s="17">
        <f>CN23+CO23+CP23</f>
        <v>0</v>
      </c>
      <c r="CR23" s="18"/>
      <c r="CS23" s="1"/>
      <c r="CT23" s="2"/>
      <c r="CU23" s="2"/>
      <c r="CV23" s="2"/>
      <c r="CW23" s="2"/>
      <c r="CX23" s="2"/>
      <c r="CY23" s="7">
        <f>CR23+CS23</f>
        <v>0</v>
      </c>
      <c r="CZ23" s="16">
        <f>CT23/2</f>
        <v>0</v>
      </c>
      <c r="DA23" s="6">
        <f>(CU23*3)+(CV23*5)+(CW23*5)+(CX23*20)</f>
        <v>0</v>
      </c>
      <c r="DB23" s="17">
        <f>CY23+CZ23+DA23</f>
        <v>0</v>
      </c>
    </row>
  </sheetData>
  <sheetProtection selectLockedCells="1"/>
  <mergeCells count="10">
    <mergeCell ref="CR1:DB1"/>
    <mergeCell ref="Y1:AK1"/>
    <mergeCell ref="BJ1:BU1"/>
    <mergeCell ref="A1:C1"/>
    <mergeCell ref="BV1:CF1"/>
    <mergeCell ref="CG1:CQ1"/>
    <mergeCell ref="D1:H1"/>
    <mergeCell ref="AL1:AW1"/>
    <mergeCell ref="I1:X1"/>
    <mergeCell ref="AX1:BI1"/>
  </mergeCells>
  <printOptions gridLines="1"/>
  <pageMargins left="0.25" right="0.25" top="0.5" bottom="0.25" header="0.25" footer="0"/>
  <pageSetup blackAndWhite="1" fitToHeight="2" fitToWidth="6" horizontalDpi="300" verticalDpi="300" orientation="landscape" pageOrder="overThenDown" paperSize="5" r:id="rId1"/>
  <headerFooter alignWithMargins="0">
    <oddHeader>&amp;CPage &amp;P&amp;RIDPA Match Scoring Spreadsheet (X-Large)</oddHeader>
  </headerFooter>
  <colBreaks count="4" manualBreakCount="4">
    <brk id="8" max="51" man="1"/>
    <brk id="24" max="51" man="1"/>
    <brk id="73" max="51" man="1"/>
    <brk id="95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11" t="s">
        <v>11</v>
      </c>
      <c r="B1" s="14">
        <v>0</v>
      </c>
      <c r="C1" s="12" t="s">
        <v>22</v>
      </c>
    </row>
    <row r="2" spans="1:3" ht="12.75">
      <c r="A2" s="11" t="s">
        <v>12</v>
      </c>
      <c r="B2" s="14">
        <v>1</v>
      </c>
      <c r="C2" s="13" t="s">
        <v>24</v>
      </c>
    </row>
    <row r="3" spans="1:3" ht="12.75">
      <c r="A3" s="11" t="s">
        <v>13</v>
      </c>
      <c r="B3" s="14">
        <v>2</v>
      </c>
      <c r="C3" s="13" t="s">
        <v>25</v>
      </c>
    </row>
    <row r="4" spans="1:3" ht="12.75">
      <c r="A4" s="11" t="s">
        <v>72</v>
      </c>
      <c r="B4" s="14">
        <v>3</v>
      </c>
      <c r="C4" s="13" t="s">
        <v>20</v>
      </c>
    </row>
    <row r="5" spans="1:3" ht="12.75">
      <c r="A5" s="11" t="s">
        <v>14</v>
      </c>
      <c r="B5" s="14">
        <v>4</v>
      </c>
      <c r="C5" s="13" t="s">
        <v>21</v>
      </c>
    </row>
    <row r="6" spans="1:2" ht="12.75">
      <c r="A6" s="11"/>
      <c r="B6" s="14"/>
    </row>
    <row r="7" spans="1:3" ht="12.75">
      <c r="A7" s="11" t="s">
        <v>15</v>
      </c>
      <c r="B7" s="14">
        <v>0</v>
      </c>
      <c r="C7" s="13" t="s">
        <v>23</v>
      </c>
    </row>
    <row r="8" spans="1:3" ht="12.75">
      <c r="A8" s="11" t="s">
        <v>16</v>
      </c>
      <c r="B8" s="14">
        <v>1</v>
      </c>
      <c r="C8" s="13"/>
    </row>
    <row r="9" spans="1:2" ht="12.75">
      <c r="A9" s="11" t="s">
        <v>17</v>
      </c>
      <c r="B9" s="14">
        <v>2</v>
      </c>
    </row>
    <row r="10" spans="1:3" ht="12.75">
      <c r="A10" s="11" t="s">
        <v>18</v>
      </c>
      <c r="B10" s="14">
        <v>3</v>
      </c>
      <c r="C10" s="13"/>
    </row>
    <row r="11" spans="1:3" ht="12.75">
      <c r="A11" s="11" t="s">
        <v>19</v>
      </c>
      <c r="B11" s="14">
        <v>4</v>
      </c>
      <c r="C11" s="13"/>
    </row>
    <row r="13" spans="1:3" ht="12.75">
      <c r="A13" s="15">
        <v>0</v>
      </c>
      <c r="B13" s="11" t="s">
        <v>15</v>
      </c>
      <c r="C13" s="13" t="s">
        <v>42</v>
      </c>
    </row>
    <row r="14" spans="1:3" ht="12.75">
      <c r="A14" s="15">
        <v>1</v>
      </c>
      <c r="B14" s="11" t="s">
        <v>16</v>
      </c>
      <c r="C14" s="13"/>
    </row>
    <row r="15" spans="1:3" ht="12.75">
      <c r="A15" s="15">
        <v>2</v>
      </c>
      <c r="B15" s="11" t="s">
        <v>17</v>
      </c>
      <c r="C15" s="13"/>
    </row>
    <row r="16" spans="1:3" ht="12.75">
      <c r="A16" s="15">
        <v>3</v>
      </c>
      <c r="B16" s="11" t="s">
        <v>18</v>
      </c>
      <c r="C16" s="13"/>
    </row>
    <row r="17" spans="1:3" ht="12.75">
      <c r="A17" s="15">
        <v>4</v>
      </c>
      <c r="B17" t="s">
        <v>49</v>
      </c>
      <c r="C17" t="s">
        <v>50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21" customFormat="1" ht="12.75">
      <c r="A1" s="35" t="s">
        <v>73</v>
      </c>
    </row>
    <row r="2" s="21" customFormat="1" ht="12.75">
      <c r="A2" s="22"/>
    </row>
    <row r="3" s="21" customFormat="1" ht="12.75">
      <c r="A3" s="22"/>
    </row>
    <row r="4" s="21" customFormat="1" ht="12.75">
      <c r="A4" s="35" t="s">
        <v>51</v>
      </c>
    </row>
    <row r="5" s="21" customFormat="1" ht="12.75">
      <c r="A5" s="22" t="s">
        <v>52</v>
      </c>
    </row>
    <row r="6" s="21" customFormat="1" ht="12.75" customHeight="1">
      <c r="A6" s="22"/>
    </row>
    <row r="7" ht="12.75">
      <c r="A7" s="22" t="s">
        <v>53</v>
      </c>
    </row>
    <row r="8" ht="12.75">
      <c r="A8" s="22" t="s">
        <v>54</v>
      </c>
    </row>
    <row r="9" ht="12.75">
      <c r="A9" s="22" t="s">
        <v>55</v>
      </c>
    </row>
    <row r="10" ht="12.75">
      <c r="A10" s="22" t="s">
        <v>56</v>
      </c>
    </row>
    <row r="11" ht="12.75">
      <c r="A11" s="22" t="s">
        <v>57</v>
      </c>
    </row>
    <row r="12" ht="12.75">
      <c r="A12" s="22" t="s">
        <v>58</v>
      </c>
    </row>
    <row r="13" ht="12.75">
      <c r="A13" s="22" t="s">
        <v>59</v>
      </c>
    </row>
    <row r="14" ht="12.75">
      <c r="A14" s="22" t="s">
        <v>60</v>
      </c>
    </row>
    <row r="15" ht="12.75">
      <c r="A15" s="22"/>
    </row>
    <row r="16" ht="27" customHeight="1">
      <c r="A16" s="22" t="s">
        <v>61</v>
      </c>
    </row>
    <row r="17" ht="12.75">
      <c r="A17" s="22"/>
    </row>
    <row r="18" ht="12.75">
      <c r="A18" s="22"/>
    </row>
    <row r="19" ht="25.5">
      <c r="A19" s="36" t="s">
        <v>70</v>
      </c>
    </row>
    <row r="20" ht="12.75">
      <c r="A20" s="36"/>
    </row>
    <row r="21" ht="12.75">
      <c r="A21" s="21"/>
    </row>
    <row r="22" ht="12.75">
      <c r="A22" s="37" t="s">
        <v>62</v>
      </c>
    </row>
    <row r="23" ht="12.75">
      <c r="A23" s="22" t="s">
        <v>53</v>
      </c>
    </row>
    <row r="24" ht="12.75">
      <c r="A24" s="21" t="s">
        <v>63</v>
      </c>
    </row>
    <row r="25" ht="12.75">
      <c r="A25" s="21" t="s">
        <v>69</v>
      </c>
    </row>
    <row r="26" ht="12.75">
      <c r="A26" s="21" t="s">
        <v>64</v>
      </c>
    </row>
    <row r="27" ht="12.75">
      <c r="A27" s="21" t="s">
        <v>65</v>
      </c>
    </row>
    <row r="28" ht="12.75">
      <c r="A28" s="21" t="s">
        <v>66</v>
      </c>
    </row>
    <row r="29" ht="12.75">
      <c r="A29" s="21" t="s">
        <v>71</v>
      </c>
    </row>
    <row r="30" ht="12.75">
      <c r="A30" s="21" t="s">
        <v>67</v>
      </c>
    </row>
    <row r="31" ht="12.75">
      <c r="A31" s="21" t="s">
        <v>68</v>
      </c>
    </row>
    <row r="32" ht="12.75">
      <c r="A32" s="21"/>
    </row>
    <row r="33" ht="12.75">
      <c r="A33" s="21"/>
    </row>
    <row r="34" ht="12.75">
      <c r="A34" s="21"/>
    </row>
    <row r="35" ht="12.75">
      <c r="A35" s="21"/>
    </row>
    <row r="36" ht="12.75">
      <c r="A36" s="21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(Small)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SAH</cp:lastModifiedBy>
  <cp:lastPrinted>2001-08-25T23:51:52Z</cp:lastPrinted>
  <dcterms:created xsi:type="dcterms:W3CDTF">2001-08-02T04:21:03Z</dcterms:created>
  <dcterms:modified xsi:type="dcterms:W3CDTF">2010-04-13T15:15:33Z</dcterms:modified>
  <cp:category/>
  <cp:version/>
  <cp:contentType/>
  <cp:contentStatus/>
</cp:coreProperties>
</file>